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Transactions" sheetId="2" state="visible" r:id="rId2"/>
    <sheet xmlns:r="http://schemas.openxmlformats.org/officeDocument/2006/relationships" name="Categories" sheetId="3" state="visible" r:id="rId3"/>
    <sheet xmlns:r="http://schemas.openxmlformats.org/officeDocument/2006/relationships" name="Summary" sheetId="4" state="visible" r:id="rId4"/>
    <sheet xmlns:r="http://schemas.openxmlformats.org/officeDocument/2006/relationships" name="Settings" sheetId="5" state="visible" r:id="rId5"/>
    <sheet xmlns:r="http://schemas.openxmlformats.org/officeDocument/2006/relationships" name="Hướng dẫ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dd/mm/yyyy"/>
    <numFmt numFmtId="166" formatCode="#,##0 &quot;₫&quot;"/>
    <numFmt numFmtId="167" formatCode="mm/yyyy"/>
  </numFmts>
  <fonts count="9">
    <font>
      <name val="Calibri"/>
      <family val="2"/>
      <color theme="1"/>
      <sz val="11"/>
      <scheme val="minor"/>
    </font>
    <font>
      <name val="Times New Roman"/>
      <b val="1"/>
      <sz val="16"/>
    </font>
    <font>
      <name val="Times New Roman"/>
      <color rgb="001F4E79"/>
      <sz val="11"/>
    </font>
    <font>
      <name val="Times New Roman"/>
      <b val="1"/>
      <color rgb="00FFFFFF"/>
      <sz val="12"/>
    </font>
    <font>
      <name val="Times New Roman"/>
      <b val="1"/>
      <sz val="11"/>
    </font>
    <font>
      <name val="Times New Roman"/>
      <b val="1"/>
      <color rgb="001F4E79"/>
      <sz val="12"/>
    </font>
    <font>
      <name val="Times New Roman"/>
      <b val="1"/>
      <color rgb="001F4E79"/>
      <sz val="14"/>
    </font>
    <font>
      <name val="Times New Roman"/>
      <b val="1"/>
      <sz val="14"/>
    </font>
    <font>
      <name val="Times New Roman"/>
      <sz val="11"/>
    </font>
  </fonts>
  <fills count="4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pivotButton="0" quotePrefix="0" xfId="0"/>
    <xf numFmtId="167" fontId="2" fillId="0" borderId="0" pivotButton="0" quotePrefix="0" xfId="0"/>
    <xf numFmtId="0" fontId="4" fillId="0" borderId="0" pivotButton="0" quotePrefix="0" xfId="0"/>
    <xf numFmtId="166" fontId="6" fillId="0" borderId="0" applyAlignment="1" pivotButton="0" quotePrefix="0" xfId="0">
      <alignment horizontal="right"/>
    </xf>
    <xf numFmtId="0" fontId="3" fillId="3" borderId="0" applyAlignment="1" pivotButton="0" quotePrefix="0" xfId="0">
      <alignment horizontal="center" vertical="center" wrapText="1"/>
    </xf>
    <xf numFmtId="165" fontId="2" fillId="0" borderId="0" pivotButton="0" quotePrefix="0" xfId="0"/>
    <xf numFmtId="0" fontId="2" fillId="0" borderId="0" pivotButton="0" quotePrefix="0" xfId="0"/>
    <xf numFmtId="166" fontId="2" fillId="0" borderId="0" pivotButton="0" quotePrefix="0" xfId="0"/>
    <xf numFmtId="9" fontId="2" fillId="0" borderId="0" pivotButton="0" quotePrefix="0" xfId="0"/>
    <xf numFmtId="166" fontId="0" fillId="0" borderId="0" pivotButton="0" quotePrefix="0" xfId="0"/>
    <xf numFmtId="167" fontId="0" fillId="0" borderId="0" pivotButton="0" quotePrefix="0" xfId="0"/>
    <xf numFmtId="165" fontId="0" fillId="0" borderId="0" pivotButton="0" quotePrefix="0" xfId="0"/>
    <xf numFmtId="9" fontId="0" fillId="0" borderId="0" pivotButton="0" quotePrefix="0" xfId="0"/>
    <xf numFmtId="166" fontId="5" fillId="0" borderId="0" applyAlignment="1" pivotButton="0" quotePrefix="0" xfId="0">
      <alignment horizontal="right"/>
    </xf>
    <xf numFmtId="0" fontId="7" fillId="2" borderId="0" pivotButton="0" quotePrefix="0" xfId="0"/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Ròng 12 tháng</a:t>
            </a:r>
          </a:p>
        </rich>
      </tx>
    </title>
    <plotArea>
      <lineChart>
        <grouping val="standard"/>
        <ser>
          <idx val="0"/>
          <order val="0"/>
          <tx>
            <strRef>
              <f>'Summary'!G10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'Summary'!$D$11:$D$22</f>
            </numRef>
          </cat>
          <val>
            <numRef>
              <f>'Summary'!$G$11:$G$22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Doanh thu / Chi phí / Ròng (12 tháng)</a:t>
            </a:r>
          </a:p>
        </rich>
      </tx>
    </title>
    <plotArea>
      <lineChart>
        <grouping val="standard"/>
        <ser>
          <idx val="0"/>
          <order val="0"/>
          <tx>
            <strRef>
              <f>'Summary'!E10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'Summary'!$D$11:$D$22</f>
            </numRef>
          </cat>
          <val>
            <numRef>
              <f>'Summary'!$E$11:$E$22</f>
            </numRef>
          </val>
        </ser>
        <ser>
          <idx val="1"/>
          <order val="1"/>
          <tx>
            <strRef>
              <f>'Summary'!F10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'Summary'!$D$11:$D$22</f>
            </numRef>
          </cat>
          <val>
            <numRef>
              <f>'Summary'!$F$11:$F$22</f>
            </numRef>
          </val>
        </ser>
        <ser>
          <idx val="2"/>
          <order val="2"/>
          <tx>
            <strRef>
              <f>'Summary'!G10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'Summary'!$D$11:$D$22</f>
            </numRef>
          </cat>
          <val>
            <numRef>
              <f>'Summary'!$G$11:$G$22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VND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Chi phí theo danh mục (tháng báo cáo)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'Summary'!B12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'Summary'!$A$13:$A$26</f>
            </numRef>
          </cat>
          <val>
            <numRef>
              <f>'Summary'!$B$13:$B$26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VND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Relationship Type="http://schemas.openxmlformats.org/officeDocument/2006/relationships/chart" Target="/xl/charts/chart3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3</row>
      <rowOff>0</rowOff>
    </from>
    <ext cx="864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3</col>
      <colOff>0</colOff>
      <row>23</row>
      <rowOff>0</rowOff>
    </from>
    <ext cx="792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23</row>
      <rowOff>0</rowOff>
    </from>
    <ext cx="79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tblTransactions" displayName="tblTransactions" ref="A3:M403" headerRowCount="1">
  <autoFilter ref="A3:M403"/>
  <tableColumns count="13">
    <tableColumn id="1" name="Ngày"/>
    <tableColumn id="2" name="Mô tả"/>
    <tableColumn id="3" name="Loại"/>
    <tableColumn id="4" name="Danh mục"/>
    <tableColumn id="5" name="Dự án"/>
    <tableColumn id="6" name="Cost Center"/>
    <tableColumn id="7" name="Khách hàng/NCC"/>
    <tableColumn id="8" name="Phương thức"/>
    <tableColumn id="9" name="Số tiền (chưa VAT)"/>
    <tableColumn id="10" name="VAT %"/>
    <tableColumn id="11" name="Tiền VAT"/>
    <tableColumn id="12" name="Tổng tiền"/>
    <tableColumn id="13" name="Tháng"/>
  </tableColumns>
  <tableStyleInfo name="TableStyleMedium9" showRowStripes="1" showColumnStripes="0"/>
</table>
</file>

<file path=xl/tables/table2.xml><?xml version="1.0" encoding="utf-8"?>
<table xmlns="http://schemas.openxmlformats.org/spreadsheetml/2006/main" id="2" name="tblCategories" displayName="tblCategories" ref="A3:D15" headerRowCount="1">
  <autoFilter ref="A3:D15"/>
  <tableColumns count="4">
    <tableColumn id="1" name="Loại"/>
    <tableColumn id="2" name="Danh mục"/>
    <tableColumn id="3" name="Nhóm (tuỳ chọn)"/>
    <tableColumn id="4" name="Ghi chú"/>
  </tableColumns>
  <tableStyleInfo name="TableStyleMedium9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4" customWidth="1" min="3" max="3"/>
    <col width="12" customWidth="1" min="4" max="4"/>
    <col width="14" customWidth="1" min="5" max="5"/>
    <col width="14" customWidth="1" min="6" max="6"/>
    <col width="14" customWidth="1" min="7" max="7"/>
    <col width="6" customWidth="1" min="8" max="8"/>
  </cols>
  <sheetData>
    <row r="1">
      <c r="A1" s="1" t="inlineStr">
        <is>
          <t>DASHBOARD DOANH THU - CHI PHÍ</t>
        </is>
      </c>
    </row>
    <row r="3">
      <c r="A3" t="inlineStr">
        <is>
          <t>Tháng báo cáo:</t>
        </is>
      </c>
      <c r="B3" s="2">
        <f>Settings!B3</f>
        <v/>
      </c>
    </row>
    <row r="5">
      <c r="A5" s="3" t="inlineStr">
        <is>
          <t>Doanh thu</t>
        </is>
      </c>
      <c r="B5" s="4">
        <f>Summary!B5</f>
        <v/>
      </c>
    </row>
    <row r="6">
      <c r="A6" s="3" t="inlineStr">
        <is>
          <t>Chi phí</t>
        </is>
      </c>
      <c r="B6" s="4">
        <f>Summary!B6</f>
        <v/>
      </c>
    </row>
    <row r="7">
      <c r="A7" s="3" t="inlineStr">
        <is>
          <t>Lợi nhuận</t>
        </is>
      </c>
      <c r="B7" s="4">
        <f>Summary!B7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40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2" customWidth="1" min="3" max="3"/>
    <col width="20" customWidth="1" min="4" max="4"/>
    <col width="16" customWidth="1" min="5" max="5"/>
    <col width="16" customWidth="1" min="6" max="6"/>
    <col width="20" customWidth="1" min="7" max="7"/>
    <col width="14" customWidth="1" min="8" max="8"/>
    <col width="18" customWidth="1" min="9" max="9"/>
    <col width="10" customWidth="1" min="10" max="10"/>
    <col width="14" customWidth="1" min="11" max="11"/>
    <col width="16" customWidth="1" min="12" max="12"/>
    <col width="10" customWidth="1" min="13" max="13"/>
  </cols>
  <sheetData>
    <row r="1">
      <c r="A1" s="1" t="inlineStr">
        <is>
          <t>NHẬT KÝ DOANH THU - CHI PHÍ (NHẬP LIỆU)</t>
        </is>
      </c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  <c r="I2" t="inlineStr"/>
      <c r="J2" t="inlineStr"/>
      <c r="K2" t="inlineStr"/>
      <c r="L2" t="inlineStr"/>
      <c r="M2" t="inlineStr"/>
    </row>
    <row r="3">
      <c r="A3" s="5" t="inlineStr">
        <is>
          <t>Ngày</t>
        </is>
      </c>
      <c r="B3" s="5" t="inlineStr">
        <is>
          <t>Mô tả</t>
        </is>
      </c>
      <c r="C3" s="5" t="inlineStr">
        <is>
          <t>Loại</t>
        </is>
      </c>
      <c r="D3" s="5" t="inlineStr">
        <is>
          <t>Danh mục</t>
        </is>
      </c>
      <c r="E3" s="5" t="inlineStr">
        <is>
          <t>Dự án</t>
        </is>
      </c>
      <c r="F3" s="5" t="inlineStr">
        <is>
          <t>Cost Center</t>
        </is>
      </c>
      <c r="G3" s="5" t="inlineStr">
        <is>
          <t>Khách hàng/NCC</t>
        </is>
      </c>
      <c r="H3" s="5" t="inlineStr">
        <is>
          <t>Phương thức</t>
        </is>
      </c>
      <c r="I3" s="5" t="inlineStr">
        <is>
          <t>Số tiền (chưa VAT)</t>
        </is>
      </c>
      <c r="J3" s="5" t="inlineStr">
        <is>
          <t>VAT %</t>
        </is>
      </c>
      <c r="K3" s="5" t="inlineStr">
        <is>
          <t>Tiền VAT</t>
        </is>
      </c>
      <c r="L3" s="5" t="inlineStr">
        <is>
          <t>Tổng tiền</t>
        </is>
      </c>
      <c r="M3" s="5" t="inlineStr">
        <is>
          <t>Tháng</t>
        </is>
      </c>
    </row>
    <row r="4">
      <c r="A4" s="6" t="n"/>
      <c r="B4" s="7" t="n"/>
      <c r="C4" s="7" t="n"/>
      <c r="D4" s="7" t="n"/>
      <c r="E4" s="7" t="n"/>
      <c r="F4" s="7" t="n"/>
      <c r="G4" s="7" t="n"/>
      <c r="H4" s="7" t="n"/>
      <c r="I4" s="8" t="n"/>
      <c r="J4" s="9" t="n"/>
      <c r="K4" s="10">
        <f>IF($I4="","",ROUND($I4*IF($J4="",Settings!$B$6,$J4),0))</f>
        <v/>
      </c>
      <c r="L4" s="10">
        <f>IF($I4="","",$I4+$K4)</f>
        <v/>
      </c>
      <c r="M4" s="11">
        <f>IF($A4="","",DATE(YEAR($A4),MONTH($A4),1))</f>
        <v/>
      </c>
    </row>
    <row r="5">
      <c r="A5" s="6" t="n"/>
      <c r="B5" s="7" t="n"/>
      <c r="C5" s="7" t="n"/>
      <c r="D5" s="7" t="n"/>
      <c r="E5" s="7" t="n"/>
      <c r="F5" s="7" t="n"/>
      <c r="G5" s="7" t="n"/>
      <c r="H5" s="7" t="n"/>
      <c r="I5" s="8" t="n"/>
      <c r="J5" s="9" t="n"/>
      <c r="K5" s="10">
        <f>IF($I5="","",ROUND($I5*IF($J5="",Settings!$B$6,$J5),0))</f>
        <v/>
      </c>
      <c r="L5" s="10">
        <f>IF($I5="","",$I5+$K5)</f>
        <v/>
      </c>
      <c r="M5" s="11">
        <f>IF($A5="","",DATE(YEAR($A5),MONTH($A5),1))</f>
        <v/>
      </c>
    </row>
    <row r="6">
      <c r="A6" s="6" t="n"/>
      <c r="B6" s="7" t="n"/>
      <c r="C6" s="7" t="n"/>
      <c r="D6" s="7" t="n"/>
      <c r="E6" s="7" t="n"/>
      <c r="F6" s="7" t="n"/>
      <c r="G6" s="7" t="n"/>
      <c r="H6" s="7" t="n"/>
      <c r="I6" s="8" t="n"/>
      <c r="J6" s="9" t="n"/>
      <c r="K6" s="10">
        <f>IF($I6="","",ROUND($I6*IF($J6="",Settings!$B$6,$J6),0))</f>
        <v/>
      </c>
      <c r="L6" s="10">
        <f>IF($I6="","",$I6+$K6)</f>
        <v/>
      </c>
      <c r="M6" s="11">
        <f>IF($A6="","",DATE(YEAR($A6),MONTH($A6),1))</f>
        <v/>
      </c>
    </row>
    <row r="7">
      <c r="A7" s="6" t="n"/>
      <c r="B7" s="7" t="n"/>
      <c r="C7" s="7" t="n"/>
      <c r="D7" s="7" t="n"/>
      <c r="E7" s="7" t="n"/>
      <c r="F7" s="7" t="n"/>
      <c r="G7" s="7" t="n"/>
      <c r="H7" s="7" t="n"/>
      <c r="I7" s="8" t="n"/>
      <c r="J7" s="9" t="n"/>
      <c r="K7" s="10">
        <f>IF($I7="","",ROUND($I7*IF($J7="",Settings!$B$6,$J7),0))</f>
        <v/>
      </c>
      <c r="L7" s="10">
        <f>IF($I7="","",$I7+$K7)</f>
        <v/>
      </c>
      <c r="M7" s="11">
        <f>IF($A7="","",DATE(YEAR($A7),MONTH($A7),1))</f>
        <v/>
      </c>
    </row>
    <row r="8">
      <c r="A8" s="6" t="n"/>
      <c r="B8" s="7" t="n"/>
      <c r="C8" s="7" t="n"/>
      <c r="D8" s="7" t="n"/>
      <c r="E8" s="7" t="n"/>
      <c r="F8" s="7" t="n"/>
      <c r="G8" s="7" t="n"/>
      <c r="H8" s="7" t="n"/>
      <c r="I8" s="8" t="n"/>
      <c r="J8" s="9" t="n"/>
      <c r="K8" s="10">
        <f>IF($I8="","",ROUND($I8*IF($J8="",Settings!$B$6,$J8),0))</f>
        <v/>
      </c>
      <c r="L8" s="10">
        <f>IF($I8="","",$I8+$K8)</f>
        <v/>
      </c>
      <c r="M8" s="11">
        <f>IF($A8="","",DATE(YEAR($A8),MONTH($A8),1))</f>
        <v/>
      </c>
    </row>
    <row r="9">
      <c r="A9" s="6" t="n"/>
      <c r="B9" s="7" t="n"/>
      <c r="C9" s="7" t="n"/>
      <c r="D9" s="7" t="n"/>
      <c r="E9" s="7" t="n"/>
      <c r="F9" s="7" t="n"/>
      <c r="G9" s="7" t="n"/>
      <c r="H9" s="7" t="n"/>
      <c r="I9" s="8" t="n"/>
      <c r="J9" s="9" t="n"/>
      <c r="K9" s="10">
        <f>IF($I9="","",ROUND($I9*IF($J9="",Settings!$B$6,$J9),0))</f>
        <v/>
      </c>
      <c r="L9" s="10">
        <f>IF($I9="","",$I9+$K9)</f>
        <v/>
      </c>
      <c r="M9" s="11">
        <f>IF($A9="","",DATE(YEAR($A9),MONTH($A9),1))</f>
        <v/>
      </c>
    </row>
    <row r="10">
      <c r="A10" s="6" t="n"/>
      <c r="B10" s="7" t="n"/>
      <c r="C10" s="7" t="n"/>
      <c r="D10" s="7" t="n"/>
      <c r="E10" s="7" t="n"/>
      <c r="F10" s="7" t="n"/>
      <c r="G10" s="7" t="n"/>
      <c r="H10" s="7" t="n"/>
      <c r="I10" s="8" t="n"/>
      <c r="J10" s="9" t="n"/>
      <c r="K10" s="10">
        <f>IF($I10="","",ROUND($I10*IF($J10="",Settings!$B$6,$J10),0))</f>
        <v/>
      </c>
      <c r="L10" s="10">
        <f>IF($I10="","",$I10+$K10)</f>
        <v/>
      </c>
      <c r="M10" s="11">
        <f>IF($A10="","",DATE(YEAR($A10),MONTH($A10),1))</f>
        <v/>
      </c>
    </row>
    <row r="11">
      <c r="A11" s="6" t="n"/>
      <c r="B11" s="7" t="n"/>
      <c r="C11" s="7" t="n"/>
      <c r="D11" s="7" t="n"/>
      <c r="E11" s="7" t="n"/>
      <c r="F11" s="7" t="n"/>
      <c r="G11" s="7" t="n"/>
      <c r="H11" s="7" t="n"/>
      <c r="I11" s="8" t="n"/>
      <c r="J11" s="9" t="n"/>
      <c r="K11" s="10">
        <f>IF($I11="","",ROUND($I11*IF($J11="",Settings!$B$6,$J11),0))</f>
        <v/>
      </c>
      <c r="L11" s="10">
        <f>IF($I11="","",$I11+$K11)</f>
        <v/>
      </c>
      <c r="M11" s="11">
        <f>IF($A11="","",DATE(YEAR($A11),MONTH($A11),1))</f>
        <v/>
      </c>
    </row>
    <row r="12">
      <c r="A12" s="6" t="n"/>
      <c r="B12" s="7" t="n"/>
      <c r="C12" s="7" t="n"/>
      <c r="D12" s="7" t="n"/>
      <c r="E12" s="7" t="n"/>
      <c r="F12" s="7" t="n"/>
      <c r="G12" s="7" t="n"/>
      <c r="H12" s="7" t="n"/>
      <c r="I12" s="8" t="n"/>
      <c r="J12" s="9" t="n"/>
      <c r="K12" s="10">
        <f>IF($I12="","",ROUND($I12*IF($J12="",Settings!$B$6,$J12),0))</f>
        <v/>
      </c>
      <c r="L12" s="10">
        <f>IF($I12="","",$I12+$K12)</f>
        <v/>
      </c>
      <c r="M12" s="11">
        <f>IF($A12="","",DATE(YEAR($A12),MONTH($A12),1))</f>
        <v/>
      </c>
    </row>
    <row r="13">
      <c r="A13" s="6" t="n"/>
      <c r="B13" s="7" t="n"/>
      <c r="C13" s="7" t="n"/>
      <c r="D13" s="7" t="n"/>
      <c r="E13" s="7" t="n"/>
      <c r="F13" s="7" t="n"/>
      <c r="G13" s="7" t="n"/>
      <c r="H13" s="7" t="n"/>
      <c r="I13" s="8" t="n"/>
      <c r="J13" s="9" t="n"/>
      <c r="K13" s="10">
        <f>IF($I13="","",ROUND($I13*IF($J13="",Settings!$B$6,$J13),0))</f>
        <v/>
      </c>
      <c r="L13" s="10">
        <f>IF($I13="","",$I13+$K13)</f>
        <v/>
      </c>
      <c r="M13" s="11">
        <f>IF($A13="","",DATE(YEAR($A13),MONTH($A13),1))</f>
        <v/>
      </c>
    </row>
    <row r="14">
      <c r="A14" s="6" t="n"/>
      <c r="B14" s="7" t="n"/>
      <c r="C14" s="7" t="n"/>
      <c r="D14" s="7" t="n"/>
      <c r="E14" s="7" t="n"/>
      <c r="F14" s="7" t="n"/>
      <c r="G14" s="7" t="n"/>
      <c r="H14" s="7" t="n"/>
      <c r="I14" s="8" t="n"/>
      <c r="J14" s="9" t="n"/>
      <c r="K14" s="10">
        <f>IF($I14="","",ROUND($I14*IF($J14="",Settings!$B$6,$J14),0))</f>
        <v/>
      </c>
      <c r="L14" s="10">
        <f>IF($I14="","",$I14+$K14)</f>
        <v/>
      </c>
      <c r="M14" s="11">
        <f>IF($A14="","",DATE(YEAR($A14),MONTH($A14),1))</f>
        <v/>
      </c>
    </row>
    <row r="15">
      <c r="A15" s="6" t="n"/>
      <c r="B15" s="7" t="n"/>
      <c r="C15" s="7" t="n"/>
      <c r="D15" s="7" t="n"/>
      <c r="E15" s="7" t="n"/>
      <c r="F15" s="7" t="n"/>
      <c r="G15" s="7" t="n"/>
      <c r="H15" s="7" t="n"/>
      <c r="I15" s="8" t="n"/>
      <c r="J15" s="9" t="n"/>
      <c r="K15" s="10">
        <f>IF($I15="","",ROUND($I15*IF($J15="",Settings!$B$6,$J15),0))</f>
        <v/>
      </c>
      <c r="L15" s="10">
        <f>IF($I15="","",$I15+$K15)</f>
        <v/>
      </c>
      <c r="M15" s="11">
        <f>IF($A15="","",DATE(YEAR($A15),MONTH($A15),1))</f>
        <v/>
      </c>
    </row>
    <row r="16">
      <c r="A16" s="6" t="n"/>
      <c r="B16" s="7" t="n"/>
      <c r="C16" s="7" t="n"/>
      <c r="D16" s="7" t="n"/>
      <c r="E16" s="7" t="n"/>
      <c r="F16" s="7" t="n"/>
      <c r="G16" s="7" t="n"/>
      <c r="H16" s="7" t="n"/>
      <c r="I16" s="8" t="n"/>
      <c r="J16" s="9" t="n"/>
      <c r="K16" s="10">
        <f>IF($I16="","",ROUND($I16*IF($J16="",Settings!$B$6,$J16),0))</f>
        <v/>
      </c>
      <c r="L16" s="10">
        <f>IF($I16="","",$I16+$K16)</f>
        <v/>
      </c>
      <c r="M16" s="11">
        <f>IF($A16="","",DATE(YEAR($A16),MONTH($A16),1))</f>
        <v/>
      </c>
    </row>
    <row r="17">
      <c r="A17" s="6" t="n"/>
      <c r="B17" s="7" t="n"/>
      <c r="C17" s="7" t="n"/>
      <c r="D17" s="7" t="n"/>
      <c r="E17" s="7" t="n"/>
      <c r="F17" s="7" t="n"/>
      <c r="G17" s="7" t="n"/>
      <c r="H17" s="7" t="n"/>
      <c r="I17" s="8" t="n"/>
      <c r="J17" s="9" t="n"/>
      <c r="K17" s="10">
        <f>IF($I17="","",ROUND($I17*IF($J17="",Settings!$B$6,$J17),0))</f>
        <v/>
      </c>
      <c r="L17" s="10">
        <f>IF($I17="","",$I17+$K17)</f>
        <v/>
      </c>
      <c r="M17" s="11">
        <f>IF($A17="","",DATE(YEAR($A17),MONTH($A17),1))</f>
        <v/>
      </c>
    </row>
    <row r="18">
      <c r="A18" s="6" t="n"/>
      <c r="B18" s="7" t="n"/>
      <c r="C18" s="7" t="n"/>
      <c r="D18" s="7" t="n"/>
      <c r="E18" s="7" t="n"/>
      <c r="F18" s="7" t="n"/>
      <c r="G18" s="7" t="n"/>
      <c r="H18" s="7" t="n"/>
      <c r="I18" s="8" t="n"/>
      <c r="J18" s="9" t="n"/>
      <c r="K18" s="10">
        <f>IF($I18="","",ROUND($I18*IF($J18="",Settings!$B$6,$J18),0))</f>
        <v/>
      </c>
      <c r="L18" s="10">
        <f>IF($I18="","",$I18+$K18)</f>
        <v/>
      </c>
      <c r="M18" s="11">
        <f>IF($A18="","",DATE(YEAR($A18),MONTH($A18),1))</f>
        <v/>
      </c>
    </row>
    <row r="19">
      <c r="A19" s="6" t="n"/>
      <c r="B19" s="7" t="n"/>
      <c r="C19" s="7" t="n"/>
      <c r="D19" s="7" t="n"/>
      <c r="E19" s="7" t="n"/>
      <c r="F19" s="7" t="n"/>
      <c r="G19" s="7" t="n"/>
      <c r="H19" s="7" t="n"/>
      <c r="I19" s="8" t="n"/>
      <c r="J19" s="9" t="n"/>
      <c r="K19" s="10">
        <f>IF($I19="","",ROUND($I19*IF($J19="",Settings!$B$6,$J19),0))</f>
        <v/>
      </c>
      <c r="L19" s="10">
        <f>IF($I19="","",$I19+$K19)</f>
        <v/>
      </c>
      <c r="M19" s="11">
        <f>IF($A19="","",DATE(YEAR($A19),MONTH($A19),1))</f>
        <v/>
      </c>
    </row>
    <row r="20">
      <c r="A20" s="6" t="n"/>
      <c r="B20" s="7" t="n"/>
      <c r="C20" s="7" t="n"/>
      <c r="D20" s="7" t="n"/>
      <c r="E20" s="7" t="n"/>
      <c r="F20" s="7" t="n"/>
      <c r="G20" s="7" t="n"/>
      <c r="H20" s="7" t="n"/>
      <c r="I20" s="8" t="n"/>
      <c r="J20" s="9" t="n"/>
      <c r="K20" s="10">
        <f>IF($I20="","",ROUND($I20*IF($J20="",Settings!$B$6,$J20),0))</f>
        <v/>
      </c>
      <c r="L20" s="10">
        <f>IF($I20="","",$I20+$K20)</f>
        <v/>
      </c>
      <c r="M20" s="11">
        <f>IF($A20="","",DATE(YEAR($A20),MONTH($A20),1))</f>
        <v/>
      </c>
    </row>
    <row r="21">
      <c r="A21" s="6" t="n"/>
      <c r="B21" s="7" t="n"/>
      <c r="C21" s="7" t="n"/>
      <c r="D21" s="7" t="n"/>
      <c r="E21" s="7" t="n"/>
      <c r="F21" s="7" t="n"/>
      <c r="G21" s="7" t="n"/>
      <c r="H21" s="7" t="n"/>
      <c r="I21" s="8" t="n"/>
      <c r="J21" s="9" t="n"/>
      <c r="K21" s="10">
        <f>IF($I21="","",ROUND($I21*IF($J21="",Settings!$B$6,$J21),0))</f>
        <v/>
      </c>
      <c r="L21" s="10">
        <f>IF($I21="","",$I21+$K21)</f>
        <v/>
      </c>
      <c r="M21" s="11">
        <f>IF($A21="","",DATE(YEAR($A21),MONTH($A21),1))</f>
        <v/>
      </c>
    </row>
    <row r="22">
      <c r="A22" s="6" t="n"/>
      <c r="B22" s="7" t="n"/>
      <c r="C22" s="7" t="n"/>
      <c r="D22" s="7" t="n"/>
      <c r="E22" s="7" t="n"/>
      <c r="F22" s="7" t="n"/>
      <c r="G22" s="7" t="n"/>
      <c r="H22" s="7" t="n"/>
      <c r="I22" s="8" t="n"/>
      <c r="J22" s="9" t="n"/>
      <c r="K22" s="10">
        <f>IF($I22="","",ROUND($I22*IF($J22="",Settings!$B$6,$J22),0))</f>
        <v/>
      </c>
      <c r="L22" s="10">
        <f>IF($I22="","",$I22+$K22)</f>
        <v/>
      </c>
      <c r="M22" s="11">
        <f>IF($A22="","",DATE(YEAR($A22),MONTH($A22),1))</f>
        <v/>
      </c>
    </row>
    <row r="23">
      <c r="A23" s="6" t="n"/>
      <c r="B23" s="7" t="n"/>
      <c r="C23" s="7" t="n"/>
      <c r="D23" s="7" t="n"/>
      <c r="E23" s="7" t="n"/>
      <c r="F23" s="7" t="n"/>
      <c r="G23" s="7" t="n"/>
      <c r="H23" s="7" t="n"/>
      <c r="I23" s="8" t="n"/>
      <c r="J23" s="9" t="n"/>
      <c r="K23" s="10">
        <f>IF($I23="","",ROUND($I23*IF($J23="",Settings!$B$6,$J23),0))</f>
        <v/>
      </c>
      <c r="L23" s="10">
        <f>IF($I23="","",$I23+$K23)</f>
        <v/>
      </c>
      <c r="M23" s="11">
        <f>IF($A23="","",DATE(YEAR($A23),MONTH($A23),1))</f>
        <v/>
      </c>
    </row>
    <row r="24">
      <c r="A24" s="6" t="n"/>
      <c r="B24" s="7" t="n"/>
      <c r="C24" s="7" t="n"/>
      <c r="D24" s="7" t="n"/>
      <c r="E24" s="7" t="n"/>
      <c r="F24" s="7" t="n"/>
      <c r="G24" s="7" t="n"/>
      <c r="H24" s="7" t="n"/>
      <c r="I24" s="8" t="n"/>
      <c r="J24" s="9" t="n"/>
      <c r="K24" s="10">
        <f>IF($I24="","",ROUND($I24*IF($J24="",Settings!$B$6,$J24),0))</f>
        <v/>
      </c>
      <c r="L24" s="10">
        <f>IF($I24="","",$I24+$K24)</f>
        <v/>
      </c>
      <c r="M24" s="11">
        <f>IF($A24="","",DATE(YEAR($A24),MONTH($A24),1))</f>
        <v/>
      </c>
    </row>
    <row r="25">
      <c r="A25" s="6" t="n"/>
      <c r="B25" s="7" t="n"/>
      <c r="C25" s="7" t="n"/>
      <c r="D25" s="7" t="n"/>
      <c r="E25" s="7" t="n"/>
      <c r="F25" s="7" t="n"/>
      <c r="G25" s="7" t="n"/>
      <c r="H25" s="7" t="n"/>
      <c r="I25" s="8" t="n"/>
      <c r="J25" s="9" t="n"/>
      <c r="K25" s="10">
        <f>IF($I25="","",ROUND($I25*IF($J25="",Settings!$B$6,$J25),0))</f>
        <v/>
      </c>
      <c r="L25" s="10">
        <f>IF($I25="","",$I25+$K25)</f>
        <v/>
      </c>
      <c r="M25" s="11">
        <f>IF($A25="","",DATE(YEAR($A25),MONTH($A25),1))</f>
        <v/>
      </c>
    </row>
    <row r="26">
      <c r="A26" s="6" t="n"/>
      <c r="B26" s="7" t="n"/>
      <c r="C26" s="7" t="n"/>
      <c r="D26" s="7" t="n"/>
      <c r="E26" s="7" t="n"/>
      <c r="F26" s="7" t="n"/>
      <c r="G26" s="7" t="n"/>
      <c r="H26" s="7" t="n"/>
      <c r="I26" s="8" t="n"/>
      <c r="J26" s="9" t="n"/>
      <c r="K26" s="10">
        <f>IF($I26="","",ROUND($I26*IF($J26="",Settings!$B$6,$J26),0))</f>
        <v/>
      </c>
      <c r="L26" s="10">
        <f>IF($I26="","",$I26+$K26)</f>
        <v/>
      </c>
      <c r="M26" s="11">
        <f>IF($A26="","",DATE(YEAR($A26),MONTH($A26),1))</f>
        <v/>
      </c>
    </row>
    <row r="27">
      <c r="A27" s="6" t="n"/>
      <c r="B27" s="7" t="n"/>
      <c r="C27" s="7" t="n"/>
      <c r="D27" s="7" t="n"/>
      <c r="E27" s="7" t="n"/>
      <c r="F27" s="7" t="n"/>
      <c r="G27" s="7" t="n"/>
      <c r="H27" s="7" t="n"/>
      <c r="I27" s="8" t="n"/>
      <c r="J27" s="9" t="n"/>
      <c r="K27" s="10">
        <f>IF($I27="","",ROUND($I27*IF($J27="",Settings!$B$6,$J27),0))</f>
        <v/>
      </c>
      <c r="L27" s="10">
        <f>IF($I27="","",$I27+$K27)</f>
        <v/>
      </c>
      <c r="M27" s="11">
        <f>IF($A27="","",DATE(YEAR($A27),MONTH($A27),1))</f>
        <v/>
      </c>
    </row>
    <row r="28">
      <c r="A28" s="6" t="n"/>
      <c r="B28" s="7" t="n"/>
      <c r="C28" s="7" t="n"/>
      <c r="D28" s="7" t="n"/>
      <c r="E28" s="7" t="n"/>
      <c r="F28" s="7" t="n"/>
      <c r="G28" s="7" t="n"/>
      <c r="H28" s="7" t="n"/>
      <c r="I28" s="8" t="n"/>
      <c r="J28" s="9" t="n"/>
      <c r="K28" s="10">
        <f>IF($I28="","",ROUND($I28*IF($J28="",Settings!$B$6,$J28),0))</f>
        <v/>
      </c>
      <c r="L28" s="10">
        <f>IF($I28="","",$I28+$K28)</f>
        <v/>
      </c>
      <c r="M28" s="11">
        <f>IF($A28="","",DATE(YEAR($A28),MONTH($A28),1))</f>
        <v/>
      </c>
    </row>
    <row r="29">
      <c r="A29" s="12" t="n"/>
      <c r="I29" s="10" t="n"/>
      <c r="J29" s="13" t="n"/>
      <c r="K29" s="10">
        <f>IF($I29="","",ROUND($I29*IF($J29="",Settings!$B$6,$J29),0))</f>
        <v/>
      </c>
      <c r="L29" s="10">
        <f>IF($I29="","",$I29+$K29)</f>
        <v/>
      </c>
      <c r="M29" s="11">
        <f>IF($A29="","",DATE(YEAR($A29),MONTH($A29),1))</f>
        <v/>
      </c>
    </row>
    <row r="30">
      <c r="A30" s="12" t="n"/>
      <c r="I30" s="10" t="n"/>
      <c r="J30" s="13" t="n"/>
      <c r="K30" s="10">
        <f>IF($I30="","",ROUND($I30*IF($J30="",Settings!$B$6,$J30),0))</f>
        <v/>
      </c>
      <c r="L30" s="10">
        <f>IF($I30="","",$I30+$K30)</f>
        <v/>
      </c>
      <c r="M30" s="11">
        <f>IF($A30="","",DATE(YEAR($A30),MONTH($A30),1))</f>
        <v/>
      </c>
    </row>
    <row r="31">
      <c r="A31" s="12" t="n"/>
      <c r="I31" s="10" t="n"/>
      <c r="J31" s="13" t="n"/>
      <c r="K31" s="10">
        <f>IF($I31="","",ROUND($I31*IF($J31="",Settings!$B$6,$J31),0))</f>
        <v/>
      </c>
      <c r="L31" s="10">
        <f>IF($I31="","",$I31+$K31)</f>
        <v/>
      </c>
      <c r="M31" s="11">
        <f>IF($A31="","",DATE(YEAR($A31),MONTH($A31),1))</f>
        <v/>
      </c>
    </row>
    <row r="32">
      <c r="A32" s="12" t="n"/>
      <c r="I32" s="10" t="n"/>
      <c r="J32" s="13" t="n"/>
      <c r="K32" s="10">
        <f>IF($I32="","",ROUND($I32*IF($J32="",Settings!$B$6,$J32),0))</f>
        <v/>
      </c>
      <c r="L32" s="10">
        <f>IF($I32="","",$I32+$K32)</f>
        <v/>
      </c>
      <c r="M32" s="11">
        <f>IF($A32="","",DATE(YEAR($A32),MONTH($A32),1))</f>
        <v/>
      </c>
    </row>
    <row r="33">
      <c r="A33" s="12" t="n"/>
      <c r="I33" s="10" t="n"/>
      <c r="J33" s="13" t="n"/>
      <c r="K33" s="10">
        <f>IF($I33="","",ROUND($I33*IF($J33="",Settings!$B$6,$J33),0))</f>
        <v/>
      </c>
      <c r="L33" s="10">
        <f>IF($I33="","",$I33+$K33)</f>
        <v/>
      </c>
      <c r="M33" s="11">
        <f>IF($A33="","",DATE(YEAR($A33),MONTH($A33),1))</f>
        <v/>
      </c>
    </row>
    <row r="34">
      <c r="A34" s="12" t="n"/>
      <c r="I34" s="10" t="n"/>
      <c r="J34" s="13" t="n"/>
      <c r="K34" s="10">
        <f>IF($I34="","",ROUND($I34*IF($J34="",Settings!$B$6,$J34),0))</f>
        <v/>
      </c>
      <c r="L34" s="10">
        <f>IF($I34="","",$I34+$K34)</f>
        <v/>
      </c>
      <c r="M34" s="11">
        <f>IF($A34="","",DATE(YEAR($A34),MONTH($A34),1))</f>
        <v/>
      </c>
    </row>
    <row r="35">
      <c r="A35" s="12" t="n"/>
      <c r="I35" s="10" t="n"/>
      <c r="J35" s="13" t="n"/>
      <c r="K35" s="10">
        <f>IF($I35="","",ROUND($I35*IF($J35="",Settings!$B$6,$J35),0))</f>
        <v/>
      </c>
      <c r="L35" s="10">
        <f>IF($I35="","",$I35+$K35)</f>
        <v/>
      </c>
      <c r="M35" s="11">
        <f>IF($A35="","",DATE(YEAR($A35),MONTH($A35),1))</f>
        <v/>
      </c>
    </row>
    <row r="36">
      <c r="A36" s="12" t="n"/>
      <c r="I36" s="10" t="n"/>
      <c r="J36" s="13" t="n"/>
      <c r="K36" s="10">
        <f>IF($I36="","",ROUND($I36*IF($J36="",Settings!$B$6,$J36),0))</f>
        <v/>
      </c>
      <c r="L36" s="10">
        <f>IF($I36="","",$I36+$K36)</f>
        <v/>
      </c>
      <c r="M36" s="11">
        <f>IF($A36="","",DATE(YEAR($A36),MONTH($A36),1))</f>
        <v/>
      </c>
    </row>
    <row r="37">
      <c r="A37" s="12" t="n"/>
      <c r="I37" s="10" t="n"/>
      <c r="J37" s="13" t="n"/>
      <c r="K37" s="10">
        <f>IF($I37="","",ROUND($I37*IF($J37="",Settings!$B$6,$J37),0))</f>
        <v/>
      </c>
      <c r="L37" s="10">
        <f>IF($I37="","",$I37+$K37)</f>
        <v/>
      </c>
      <c r="M37" s="11">
        <f>IF($A37="","",DATE(YEAR($A37),MONTH($A37),1))</f>
        <v/>
      </c>
    </row>
    <row r="38">
      <c r="A38" s="12" t="n"/>
      <c r="I38" s="10" t="n"/>
      <c r="J38" s="13" t="n"/>
      <c r="K38" s="10">
        <f>IF($I38="","",ROUND($I38*IF($J38="",Settings!$B$6,$J38),0))</f>
        <v/>
      </c>
      <c r="L38" s="10">
        <f>IF($I38="","",$I38+$K38)</f>
        <v/>
      </c>
      <c r="M38" s="11">
        <f>IF($A38="","",DATE(YEAR($A38),MONTH($A38),1))</f>
        <v/>
      </c>
    </row>
    <row r="39">
      <c r="A39" s="12" t="n"/>
      <c r="I39" s="10" t="n"/>
      <c r="J39" s="13" t="n"/>
      <c r="K39" s="10">
        <f>IF($I39="","",ROUND($I39*IF($J39="",Settings!$B$6,$J39),0))</f>
        <v/>
      </c>
      <c r="L39" s="10">
        <f>IF($I39="","",$I39+$K39)</f>
        <v/>
      </c>
      <c r="M39" s="11">
        <f>IF($A39="","",DATE(YEAR($A39),MONTH($A39),1))</f>
        <v/>
      </c>
    </row>
    <row r="40">
      <c r="A40" s="12" t="n"/>
      <c r="I40" s="10" t="n"/>
      <c r="J40" s="13" t="n"/>
      <c r="K40" s="10">
        <f>IF($I40="","",ROUND($I40*IF($J40="",Settings!$B$6,$J40),0))</f>
        <v/>
      </c>
      <c r="L40" s="10">
        <f>IF($I40="","",$I40+$K40)</f>
        <v/>
      </c>
      <c r="M40" s="11">
        <f>IF($A40="","",DATE(YEAR($A40),MONTH($A40),1))</f>
        <v/>
      </c>
    </row>
    <row r="41">
      <c r="A41" s="12" t="n"/>
      <c r="I41" s="10" t="n"/>
      <c r="J41" s="13" t="n"/>
      <c r="K41" s="10">
        <f>IF($I41="","",ROUND($I41*IF($J41="",Settings!$B$6,$J41),0))</f>
        <v/>
      </c>
      <c r="L41" s="10">
        <f>IF($I41="","",$I41+$K41)</f>
        <v/>
      </c>
      <c r="M41" s="11">
        <f>IF($A41="","",DATE(YEAR($A41),MONTH($A41),1))</f>
        <v/>
      </c>
    </row>
    <row r="42">
      <c r="A42" s="12" t="n"/>
      <c r="I42" s="10" t="n"/>
      <c r="J42" s="13" t="n"/>
      <c r="K42" s="10">
        <f>IF($I42="","",ROUND($I42*IF($J42="",Settings!$B$6,$J42),0))</f>
        <v/>
      </c>
      <c r="L42" s="10">
        <f>IF($I42="","",$I42+$K42)</f>
        <v/>
      </c>
      <c r="M42" s="11">
        <f>IF($A42="","",DATE(YEAR($A42),MONTH($A42),1))</f>
        <v/>
      </c>
    </row>
    <row r="43">
      <c r="A43" s="12" t="n"/>
      <c r="I43" s="10" t="n"/>
      <c r="J43" s="13" t="n"/>
      <c r="K43" s="10">
        <f>IF($I43="","",ROUND($I43*IF($J43="",Settings!$B$6,$J43),0))</f>
        <v/>
      </c>
      <c r="L43" s="10">
        <f>IF($I43="","",$I43+$K43)</f>
        <v/>
      </c>
      <c r="M43" s="11">
        <f>IF($A43="","",DATE(YEAR($A43),MONTH($A43),1))</f>
        <v/>
      </c>
    </row>
    <row r="44">
      <c r="A44" s="12" t="n"/>
      <c r="I44" s="10" t="n"/>
      <c r="J44" s="13" t="n"/>
      <c r="K44" s="10">
        <f>IF($I44="","",ROUND($I44*IF($J44="",Settings!$B$6,$J44),0))</f>
        <v/>
      </c>
      <c r="L44" s="10">
        <f>IF($I44="","",$I44+$K44)</f>
        <v/>
      </c>
      <c r="M44" s="11">
        <f>IF($A44="","",DATE(YEAR($A44),MONTH($A44),1))</f>
        <v/>
      </c>
    </row>
    <row r="45">
      <c r="A45" s="12" t="n"/>
      <c r="I45" s="10" t="n"/>
      <c r="J45" s="13" t="n"/>
      <c r="K45" s="10">
        <f>IF($I45="","",ROUND($I45*IF($J45="",Settings!$B$6,$J45),0))</f>
        <v/>
      </c>
      <c r="L45" s="10">
        <f>IF($I45="","",$I45+$K45)</f>
        <v/>
      </c>
      <c r="M45" s="11">
        <f>IF($A45="","",DATE(YEAR($A45),MONTH($A45),1))</f>
        <v/>
      </c>
    </row>
    <row r="46">
      <c r="A46" s="12" t="n"/>
      <c r="I46" s="10" t="n"/>
      <c r="J46" s="13" t="n"/>
      <c r="K46" s="10">
        <f>IF($I46="","",ROUND($I46*IF($J46="",Settings!$B$6,$J46),0))</f>
        <v/>
      </c>
      <c r="L46" s="10">
        <f>IF($I46="","",$I46+$K46)</f>
        <v/>
      </c>
      <c r="M46" s="11">
        <f>IF($A46="","",DATE(YEAR($A46),MONTH($A46),1))</f>
        <v/>
      </c>
    </row>
    <row r="47">
      <c r="A47" s="12" t="n"/>
      <c r="I47" s="10" t="n"/>
      <c r="J47" s="13" t="n"/>
      <c r="K47" s="10">
        <f>IF($I47="","",ROUND($I47*IF($J47="",Settings!$B$6,$J47),0))</f>
        <v/>
      </c>
      <c r="L47" s="10">
        <f>IF($I47="","",$I47+$K47)</f>
        <v/>
      </c>
      <c r="M47" s="11">
        <f>IF($A47="","",DATE(YEAR($A47),MONTH($A47),1))</f>
        <v/>
      </c>
    </row>
    <row r="48">
      <c r="A48" s="12" t="n"/>
      <c r="I48" s="10" t="n"/>
      <c r="J48" s="13" t="n"/>
      <c r="K48" s="10">
        <f>IF($I48="","",ROUND($I48*IF($J48="",Settings!$B$6,$J48),0))</f>
        <v/>
      </c>
      <c r="L48" s="10">
        <f>IF($I48="","",$I48+$K48)</f>
        <v/>
      </c>
      <c r="M48" s="11">
        <f>IF($A48="","",DATE(YEAR($A48),MONTH($A48),1))</f>
        <v/>
      </c>
    </row>
    <row r="49">
      <c r="A49" s="12" t="n"/>
      <c r="I49" s="10" t="n"/>
      <c r="J49" s="13" t="n"/>
      <c r="K49" s="10">
        <f>IF($I49="","",ROUND($I49*IF($J49="",Settings!$B$6,$J49),0))</f>
        <v/>
      </c>
      <c r="L49" s="10">
        <f>IF($I49="","",$I49+$K49)</f>
        <v/>
      </c>
      <c r="M49" s="11">
        <f>IF($A49="","",DATE(YEAR($A49),MONTH($A49),1))</f>
        <v/>
      </c>
    </row>
    <row r="50">
      <c r="A50" s="12" t="n"/>
      <c r="I50" s="10" t="n"/>
      <c r="J50" s="13" t="n"/>
      <c r="K50" s="10">
        <f>IF($I50="","",ROUND($I50*IF($J50="",Settings!$B$6,$J50),0))</f>
        <v/>
      </c>
      <c r="L50" s="10">
        <f>IF($I50="","",$I50+$K50)</f>
        <v/>
      </c>
      <c r="M50" s="11">
        <f>IF($A50="","",DATE(YEAR($A50),MONTH($A50),1))</f>
        <v/>
      </c>
    </row>
    <row r="51">
      <c r="A51" s="12" t="n"/>
      <c r="I51" s="10" t="n"/>
      <c r="J51" s="13" t="n"/>
      <c r="K51" s="10">
        <f>IF($I51="","",ROUND($I51*IF($J51="",Settings!$B$6,$J51),0))</f>
        <v/>
      </c>
      <c r="L51" s="10">
        <f>IF($I51="","",$I51+$K51)</f>
        <v/>
      </c>
      <c r="M51" s="11">
        <f>IF($A51="","",DATE(YEAR($A51),MONTH($A51),1))</f>
        <v/>
      </c>
    </row>
    <row r="52">
      <c r="A52" s="12" t="n"/>
      <c r="I52" s="10" t="n"/>
      <c r="J52" s="13" t="n"/>
      <c r="K52" s="10">
        <f>IF($I52="","",ROUND($I52*IF($J52="",Settings!$B$6,$J52),0))</f>
        <v/>
      </c>
      <c r="L52" s="10">
        <f>IF($I52="","",$I52+$K52)</f>
        <v/>
      </c>
      <c r="M52" s="11">
        <f>IF($A52="","",DATE(YEAR($A52),MONTH($A52),1))</f>
        <v/>
      </c>
    </row>
    <row r="53">
      <c r="A53" s="12" t="n"/>
      <c r="I53" s="10" t="n"/>
      <c r="J53" s="13" t="n"/>
      <c r="K53" s="10">
        <f>IF($I53="","",ROUND($I53*IF($J53="",Settings!$B$6,$J53),0))</f>
        <v/>
      </c>
      <c r="L53" s="10">
        <f>IF($I53="","",$I53+$K53)</f>
        <v/>
      </c>
      <c r="M53" s="11">
        <f>IF($A53="","",DATE(YEAR($A53),MONTH($A53),1))</f>
        <v/>
      </c>
    </row>
    <row r="54">
      <c r="A54" s="12" t="n"/>
      <c r="I54" s="10" t="n"/>
      <c r="J54" s="13" t="n"/>
      <c r="K54" s="10">
        <f>IF($I54="","",ROUND($I54*IF($J54="",Settings!$B$6,$J54),0))</f>
        <v/>
      </c>
      <c r="L54" s="10">
        <f>IF($I54="","",$I54+$K54)</f>
        <v/>
      </c>
      <c r="M54" s="11">
        <f>IF($A54="","",DATE(YEAR($A54),MONTH($A54),1))</f>
        <v/>
      </c>
    </row>
    <row r="55">
      <c r="A55" s="12" t="n"/>
      <c r="I55" s="10" t="n"/>
      <c r="J55" s="13" t="n"/>
      <c r="K55" s="10">
        <f>IF($I55="","",ROUND($I55*IF($J55="",Settings!$B$6,$J55),0))</f>
        <v/>
      </c>
      <c r="L55" s="10">
        <f>IF($I55="","",$I55+$K55)</f>
        <v/>
      </c>
      <c r="M55" s="11">
        <f>IF($A55="","",DATE(YEAR($A55),MONTH($A55),1))</f>
        <v/>
      </c>
    </row>
    <row r="56">
      <c r="A56" s="12" t="n"/>
      <c r="I56" s="10" t="n"/>
      <c r="J56" s="13" t="n"/>
      <c r="K56" s="10">
        <f>IF($I56="","",ROUND($I56*IF($J56="",Settings!$B$6,$J56),0))</f>
        <v/>
      </c>
      <c r="L56" s="10">
        <f>IF($I56="","",$I56+$K56)</f>
        <v/>
      </c>
      <c r="M56" s="11">
        <f>IF($A56="","",DATE(YEAR($A56),MONTH($A56),1))</f>
        <v/>
      </c>
    </row>
    <row r="57">
      <c r="A57" s="12" t="n"/>
      <c r="I57" s="10" t="n"/>
      <c r="J57" s="13" t="n"/>
      <c r="K57" s="10">
        <f>IF($I57="","",ROUND($I57*IF($J57="",Settings!$B$6,$J57),0))</f>
        <v/>
      </c>
      <c r="L57" s="10">
        <f>IF($I57="","",$I57+$K57)</f>
        <v/>
      </c>
      <c r="M57" s="11">
        <f>IF($A57="","",DATE(YEAR($A57),MONTH($A57),1))</f>
        <v/>
      </c>
    </row>
    <row r="58">
      <c r="A58" s="12" t="n"/>
      <c r="I58" s="10" t="n"/>
      <c r="J58" s="13" t="n"/>
      <c r="K58" s="10">
        <f>IF($I58="","",ROUND($I58*IF($J58="",Settings!$B$6,$J58),0))</f>
        <v/>
      </c>
      <c r="L58" s="10">
        <f>IF($I58="","",$I58+$K58)</f>
        <v/>
      </c>
      <c r="M58" s="11">
        <f>IF($A58="","",DATE(YEAR($A58),MONTH($A58),1))</f>
        <v/>
      </c>
    </row>
    <row r="59">
      <c r="A59" s="12" t="n"/>
      <c r="I59" s="10" t="n"/>
      <c r="J59" s="13" t="n"/>
      <c r="K59" s="10">
        <f>IF($I59="","",ROUND($I59*IF($J59="",Settings!$B$6,$J59),0))</f>
        <v/>
      </c>
      <c r="L59" s="10">
        <f>IF($I59="","",$I59+$K59)</f>
        <v/>
      </c>
      <c r="M59" s="11">
        <f>IF($A59="","",DATE(YEAR($A59),MONTH($A59),1))</f>
        <v/>
      </c>
    </row>
    <row r="60">
      <c r="A60" s="12" t="n"/>
      <c r="I60" s="10" t="n"/>
      <c r="J60" s="13" t="n"/>
      <c r="K60" s="10">
        <f>IF($I60="","",ROUND($I60*IF($J60="",Settings!$B$6,$J60),0))</f>
        <v/>
      </c>
      <c r="L60" s="10">
        <f>IF($I60="","",$I60+$K60)</f>
        <v/>
      </c>
      <c r="M60" s="11">
        <f>IF($A60="","",DATE(YEAR($A60),MONTH($A60),1))</f>
        <v/>
      </c>
    </row>
    <row r="61">
      <c r="A61" s="12" t="n"/>
      <c r="I61" s="10" t="n"/>
      <c r="J61" s="13" t="n"/>
      <c r="K61" s="10">
        <f>IF($I61="","",ROUND($I61*IF($J61="",Settings!$B$6,$J61),0))</f>
        <v/>
      </c>
      <c r="L61" s="10">
        <f>IF($I61="","",$I61+$K61)</f>
        <v/>
      </c>
      <c r="M61" s="11">
        <f>IF($A61="","",DATE(YEAR($A61),MONTH($A61),1))</f>
        <v/>
      </c>
    </row>
    <row r="62">
      <c r="A62" s="12" t="n"/>
      <c r="I62" s="10" t="n"/>
      <c r="J62" s="13" t="n"/>
      <c r="K62" s="10">
        <f>IF($I62="","",ROUND($I62*IF($J62="",Settings!$B$6,$J62),0))</f>
        <v/>
      </c>
      <c r="L62" s="10">
        <f>IF($I62="","",$I62+$K62)</f>
        <v/>
      </c>
      <c r="M62" s="11">
        <f>IF($A62="","",DATE(YEAR($A62),MONTH($A62),1))</f>
        <v/>
      </c>
    </row>
    <row r="63">
      <c r="A63" s="12" t="n"/>
      <c r="I63" s="10" t="n"/>
      <c r="J63" s="13" t="n"/>
      <c r="K63" s="10">
        <f>IF($I63="","",ROUND($I63*IF($J63="",Settings!$B$6,$J63),0))</f>
        <v/>
      </c>
      <c r="L63" s="10">
        <f>IF($I63="","",$I63+$K63)</f>
        <v/>
      </c>
      <c r="M63" s="11">
        <f>IF($A63="","",DATE(YEAR($A63),MONTH($A63),1))</f>
        <v/>
      </c>
    </row>
    <row r="64">
      <c r="A64" s="12" t="n"/>
      <c r="I64" s="10" t="n"/>
      <c r="J64" s="13" t="n"/>
      <c r="K64" s="10">
        <f>IF($I64="","",ROUND($I64*IF($J64="",Settings!$B$6,$J64),0))</f>
        <v/>
      </c>
      <c r="L64" s="10">
        <f>IF($I64="","",$I64+$K64)</f>
        <v/>
      </c>
      <c r="M64" s="11">
        <f>IF($A64="","",DATE(YEAR($A64),MONTH($A64),1))</f>
        <v/>
      </c>
    </row>
    <row r="65">
      <c r="A65" s="12" t="n"/>
      <c r="I65" s="10" t="n"/>
      <c r="J65" s="13" t="n"/>
      <c r="K65" s="10">
        <f>IF($I65="","",ROUND($I65*IF($J65="",Settings!$B$6,$J65),0))</f>
        <v/>
      </c>
      <c r="L65" s="10">
        <f>IF($I65="","",$I65+$K65)</f>
        <v/>
      </c>
      <c r="M65" s="11">
        <f>IF($A65="","",DATE(YEAR($A65),MONTH($A65),1))</f>
        <v/>
      </c>
    </row>
    <row r="66">
      <c r="A66" s="12" t="n"/>
      <c r="I66" s="10" t="n"/>
      <c r="J66" s="13" t="n"/>
      <c r="K66" s="10">
        <f>IF($I66="","",ROUND($I66*IF($J66="",Settings!$B$6,$J66),0))</f>
        <v/>
      </c>
      <c r="L66" s="10">
        <f>IF($I66="","",$I66+$K66)</f>
        <v/>
      </c>
      <c r="M66" s="11">
        <f>IF($A66="","",DATE(YEAR($A66),MONTH($A66),1))</f>
        <v/>
      </c>
    </row>
    <row r="67">
      <c r="A67" s="12" t="n"/>
      <c r="I67" s="10" t="n"/>
      <c r="J67" s="13" t="n"/>
      <c r="K67" s="10">
        <f>IF($I67="","",ROUND($I67*IF($J67="",Settings!$B$6,$J67),0))</f>
        <v/>
      </c>
      <c r="L67" s="10">
        <f>IF($I67="","",$I67+$K67)</f>
        <v/>
      </c>
      <c r="M67" s="11">
        <f>IF($A67="","",DATE(YEAR($A67),MONTH($A67),1))</f>
        <v/>
      </c>
    </row>
    <row r="68">
      <c r="A68" s="12" t="n"/>
      <c r="I68" s="10" t="n"/>
      <c r="J68" s="13" t="n"/>
      <c r="K68" s="10">
        <f>IF($I68="","",ROUND($I68*IF($J68="",Settings!$B$6,$J68),0))</f>
        <v/>
      </c>
      <c r="L68" s="10">
        <f>IF($I68="","",$I68+$K68)</f>
        <v/>
      </c>
      <c r="M68" s="11">
        <f>IF($A68="","",DATE(YEAR($A68),MONTH($A68),1))</f>
        <v/>
      </c>
    </row>
    <row r="69">
      <c r="A69" s="12" t="n"/>
      <c r="I69" s="10" t="n"/>
      <c r="J69" s="13" t="n"/>
      <c r="K69" s="10">
        <f>IF($I69="","",ROUND($I69*IF($J69="",Settings!$B$6,$J69),0))</f>
        <v/>
      </c>
      <c r="L69" s="10">
        <f>IF($I69="","",$I69+$K69)</f>
        <v/>
      </c>
      <c r="M69" s="11">
        <f>IF($A69="","",DATE(YEAR($A69),MONTH($A69),1))</f>
        <v/>
      </c>
    </row>
    <row r="70">
      <c r="A70" s="12" t="n"/>
      <c r="I70" s="10" t="n"/>
      <c r="J70" s="13" t="n"/>
      <c r="K70" s="10">
        <f>IF($I70="","",ROUND($I70*IF($J70="",Settings!$B$6,$J70),0))</f>
        <v/>
      </c>
      <c r="L70" s="10">
        <f>IF($I70="","",$I70+$K70)</f>
        <v/>
      </c>
      <c r="M70" s="11">
        <f>IF($A70="","",DATE(YEAR($A70),MONTH($A70),1))</f>
        <v/>
      </c>
    </row>
    <row r="71">
      <c r="A71" s="12" t="n"/>
      <c r="I71" s="10" t="n"/>
      <c r="J71" s="13" t="n"/>
      <c r="K71" s="10">
        <f>IF($I71="","",ROUND($I71*IF($J71="",Settings!$B$6,$J71),0))</f>
        <v/>
      </c>
      <c r="L71" s="10">
        <f>IF($I71="","",$I71+$K71)</f>
        <v/>
      </c>
      <c r="M71" s="11">
        <f>IF($A71="","",DATE(YEAR($A71),MONTH($A71),1))</f>
        <v/>
      </c>
    </row>
    <row r="72">
      <c r="A72" s="12" t="n"/>
      <c r="I72" s="10" t="n"/>
      <c r="J72" s="13" t="n"/>
      <c r="K72" s="10">
        <f>IF($I72="","",ROUND($I72*IF($J72="",Settings!$B$6,$J72),0))</f>
        <v/>
      </c>
      <c r="L72" s="10">
        <f>IF($I72="","",$I72+$K72)</f>
        <v/>
      </c>
      <c r="M72" s="11">
        <f>IF($A72="","",DATE(YEAR($A72),MONTH($A72),1))</f>
        <v/>
      </c>
    </row>
    <row r="73">
      <c r="A73" s="12" t="n"/>
      <c r="I73" s="10" t="n"/>
      <c r="J73" s="13" t="n"/>
      <c r="K73" s="10">
        <f>IF($I73="","",ROUND($I73*IF($J73="",Settings!$B$6,$J73),0))</f>
        <v/>
      </c>
      <c r="L73" s="10">
        <f>IF($I73="","",$I73+$K73)</f>
        <v/>
      </c>
      <c r="M73" s="11">
        <f>IF($A73="","",DATE(YEAR($A73),MONTH($A73),1))</f>
        <v/>
      </c>
    </row>
    <row r="74">
      <c r="A74" s="12" t="n"/>
      <c r="I74" s="10" t="n"/>
      <c r="J74" s="13" t="n"/>
      <c r="K74" s="10">
        <f>IF($I74="","",ROUND($I74*IF($J74="",Settings!$B$6,$J74),0))</f>
        <v/>
      </c>
      <c r="L74" s="10">
        <f>IF($I74="","",$I74+$K74)</f>
        <v/>
      </c>
      <c r="M74" s="11">
        <f>IF($A74="","",DATE(YEAR($A74),MONTH($A74),1))</f>
        <v/>
      </c>
    </row>
    <row r="75">
      <c r="A75" s="12" t="n"/>
      <c r="I75" s="10" t="n"/>
      <c r="J75" s="13" t="n"/>
      <c r="K75" s="10">
        <f>IF($I75="","",ROUND($I75*IF($J75="",Settings!$B$6,$J75),0))</f>
        <v/>
      </c>
      <c r="L75" s="10">
        <f>IF($I75="","",$I75+$K75)</f>
        <v/>
      </c>
      <c r="M75" s="11">
        <f>IF($A75="","",DATE(YEAR($A75),MONTH($A75),1))</f>
        <v/>
      </c>
    </row>
    <row r="76">
      <c r="A76" s="12" t="n"/>
      <c r="I76" s="10" t="n"/>
      <c r="J76" s="13" t="n"/>
      <c r="K76" s="10">
        <f>IF($I76="","",ROUND($I76*IF($J76="",Settings!$B$6,$J76),0))</f>
        <v/>
      </c>
      <c r="L76" s="10">
        <f>IF($I76="","",$I76+$K76)</f>
        <v/>
      </c>
      <c r="M76" s="11">
        <f>IF($A76="","",DATE(YEAR($A76),MONTH($A76),1))</f>
        <v/>
      </c>
    </row>
    <row r="77">
      <c r="A77" s="12" t="n"/>
      <c r="I77" s="10" t="n"/>
      <c r="J77" s="13" t="n"/>
      <c r="K77" s="10">
        <f>IF($I77="","",ROUND($I77*IF($J77="",Settings!$B$6,$J77),0))</f>
        <v/>
      </c>
      <c r="L77" s="10">
        <f>IF($I77="","",$I77+$K77)</f>
        <v/>
      </c>
      <c r="M77" s="11">
        <f>IF($A77="","",DATE(YEAR($A77),MONTH($A77),1))</f>
        <v/>
      </c>
    </row>
    <row r="78">
      <c r="A78" s="12" t="n"/>
      <c r="I78" s="10" t="n"/>
      <c r="J78" s="13" t="n"/>
      <c r="K78" s="10">
        <f>IF($I78="","",ROUND($I78*IF($J78="",Settings!$B$6,$J78),0))</f>
        <v/>
      </c>
      <c r="L78" s="10">
        <f>IF($I78="","",$I78+$K78)</f>
        <v/>
      </c>
      <c r="M78" s="11">
        <f>IF($A78="","",DATE(YEAR($A78),MONTH($A78),1))</f>
        <v/>
      </c>
    </row>
    <row r="79">
      <c r="A79" s="12" t="n"/>
      <c r="I79" s="10" t="n"/>
      <c r="J79" s="13" t="n"/>
      <c r="K79" s="10">
        <f>IF($I79="","",ROUND($I79*IF($J79="",Settings!$B$6,$J79),0))</f>
        <v/>
      </c>
      <c r="L79" s="10">
        <f>IF($I79="","",$I79+$K79)</f>
        <v/>
      </c>
      <c r="M79" s="11">
        <f>IF($A79="","",DATE(YEAR($A79),MONTH($A79),1))</f>
        <v/>
      </c>
    </row>
    <row r="80">
      <c r="A80" s="12" t="n"/>
      <c r="I80" s="10" t="n"/>
      <c r="J80" s="13" t="n"/>
      <c r="K80" s="10">
        <f>IF($I80="","",ROUND($I80*IF($J80="",Settings!$B$6,$J80),0))</f>
        <v/>
      </c>
      <c r="L80" s="10">
        <f>IF($I80="","",$I80+$K80)</f>
        <v/>
      </c>
      <c r="M80" s="11">
        <f>IF($A80="","",DATE(YEAR($A80),MONTH($A80),1))</f>
        <v/>
      </c>
    </row>
    <row r="81">
      <c r="A81" s="12" t="n"/>
      <c r="I81" s="10" t="n"/>
      <c r="J81" s="13" t="n"/>
      <c r="K81" s="10">
        <f>IF($I81="","",ROUND($I81*IF($J81="",Settings!$B$6,$J81),0))</f>
        <v/>
      </c>
      <c r="L81" s="10">
        <f>IF($I81="","",$I81+$K81)</f>
        <v/>
      </c>
      <c r="M81" s="11">
        <f>IF($A81="","",DATE(YEAR($A81),MONTH($A81),1))</f>
        <v/>
      </c>
    </row>
    <row r="82">
      <c r="A82" s="12" t="n"/>
      <c r="I82" s="10" t="n"/>
      <c r="J82" s="13" t="n"/>
      <c r="K82" s="10">
        <f>IF($I82="","",ROUND($I82*IF($J82="",Settings!$B$6,$J82),0))</f>
        <v/>
      </c>
      <c r="L82" s="10">
        <f>IF($I82="","",$I82+$K82)</f>
        <v/>
      </c>
      <c r="M82" s="11">
        <f>IF($A82="","",DATE(YEAR($A82),MONTH($A82),1))</f>
        <v/>
      </c>
    </row>
    <row r="83">
      <c r="A83" s="12" t="n"/>
      <c r="I83" s="10" t="n"/>
      <c r="J83" s="13" t="n"/>
      <c r="K83" s="10">
        <f>IF($I83="","",ROUND($I83*IF($J83="",Settings!$B$6,$J83),0))</f>
        <v/>
      </c>
      <c r="L83" s="10">
        <f>IF($I83="","",$I83+$K83)</f>
        <v/>
      </c>
      <c r="M83" s="11">
        <f>IF($A83="","",DATE(YEAR($A83),MONTH($A83),1))</f>
        <v/>
      </c>
    </row>
    <row r="84">
      <c r="A84" s="12" t="n"/>
      <c r="I84" s="10" t="n"/>
      <c r="J84" s="13" t="n"/>
      <c r="K84" s="10">
        <f>IF($I84="","",ROUND($I84*IF($J84="",Settings!$B$6,$J84),0))</f>
        <v/>
      </c>
      <c r="L84" s="10">
        <f>IF($I84="","",$I84+$K84)</f>
        <v/>
      </c>
      <c r="M84" s="11">
        <f>IF($A84="","",DATE(YEAR($A84),MONTH($A84),1))</f>
        <v/>
      </c>
    </row>
    <row r="85">
      <c r="A85" s="12" t="n"/>
      <c r="I85" s="10" t="n"/>
      <c r="J85" s="13" t="n"/>
      <c r="K85" s="10">
        <f>IF($I85="","",ROUND($I85*IF($J85="",Settings!$B$6,$J85),0))</f>
        <v/>
      </c>
      <c r="L85" s="10">
        <f>IF($I85="","",$I85+$K85)</f>
        <v/>
      </c>
      <c r="M85" s="11">
        <f>IF($A85="","",DATE(YEAR($A85),MONTH($A85),1))</f>
        <v/>
      </c>
    </row>
    <row r="86">
      <c r="A86" s="12" t="n"/>
      <c r="I86" s="10" t="n"/>
      <c r="J86" s="13" t="n"/>
      <c r="K86" s="10">
        <f>IF($I86="","",ROUND($I86*IF($J86="",Settings!$B$6,$J86),0))</f>
        <v/>
      </c>
      <c r="L86" s="10">
        <f>IF($I86="","",$I86+$K86)</f>
        <v/>
      </c>
      <c r="M86" s="11">
        <f>IF($A86="","",DATE(YEAR($A86),MONTH($A86),1))</f>
        <v/>
      </c>
    </row>
    <row r="87">
      <c r="A87" s="12" t="n"/>
      <c r="I87" s="10" t="n"/>
      <c r="J87" s="13" t="n"/>
      <c r="K87" s="10">
        <f>IF($I87="","",ROUND($I87*IF($J87="",Settings!$B$6,$J87),0))</f>
        <v/>
      </c>
      <c r="L87" s="10">
        <f>IF($I87="","",$I87+$K87)</f>
        <v/>
      </c>
      <c r="M87" s="11">
        <f>IF($A87="","",DATE(YEAR($A87),MONTH($A87),1))</f>
        <v/>
      </c>
    </row>
    <row r="88">
      <c r="A88" s="12" t="n"/>
      <c r="I88" s="10" t="n"/>
      <c r="J88" s="13" t="n"/>
      <c r="K88" s="10">
        <f>IF($I88="","",ROUND($I88*IF($J88="",Settings!$B$6,$J88),0))</f>
        <v/>
      </c>
      <c r="L88" s="10">
        <f>IF($I88="","",$I88+$K88)</f>
        <v/>
      </c>
      <c r="M88" s="11">
        <f>IF($A88="","",DATE(YEAR($A88),MONTH($A88),1))</f>
        <v/>
      </c>
    </row>
    <row r="89">
      <c r="A89" s="12" t="n"/>
      <c r="I89" s="10" t="n"/>
      <c r="J89" s="13" t="n"/>
      <c r="K89" s="10">
        <f>IF($I89="","",ROUND($I89*IF($J89="",Settings!$B$6,$J89),0))</f>
        <v/>
      </c>
      <c r="L89" s="10">
        <f>IF($I89="","",$I89+$K89)</f>
        <v/>
      </c>
      <c r="M89" s="11">
        <f>IF($A89="","",DATE(YEAR($A89),MONTH($A89),1))</f>
        <v/>
      </c>
    </row>
    <row r="90">
      <c r="A90" s="12" t="n"/>
      <c r="I90" s="10" t="n"/>
      <c r="J90" s="13" t="n"/>
      <c r="K90" s="10">
        <f>IF($I90="","",ROUND($I90*IF($J90="",Settings!$B$6,$J90),0))</f>
        <v/>
      </c>
      <c r="L90" s="10">
        <f>IF($I90="","",$I90+$K90)</f>
        <v/>
      </c>
      <c r="M90" s="11">
        <f>IF($A90="","",DATE(YEAR($A90),MONTH($A90),1))</f>
        <v/>
      </c>
    </row>
    <row r="91">
      <c r="A91" s="12" t="n"/>
      <c r="I91" s="10" t="n"/>
      <c r="J91" s="13" t="n"/>
      <c r="K91" s="10">
        <f>IF($I91="","",ROUND($I91*IF($J91="",Settings!$B$6,$J91),0))</f>
        <v/>
      </c>
      <c r="L91" s="10">
        <f>IF($I91="","",$I91+$K91)</f>
        <v/>
      </c>
      <c r="M91" s="11">
        <f>IF($A91="","",DATE(YEAR($A91),MONTH($A91),1))</f>
        <v/>
      </c>
    </row>
    <row r="92">
      <c r="A92" s="12" t="n"/>
      <c r="I92" s="10" t="n"/>
      <c r="J92" s="13" t="n"/>
      <c r="K92" s="10">
        <f>IF($I92="","",ROUND($I92*IF($J92="",Settings!$B$6,$J92),0))</f>
        <v/>
      </c>
      <c r="L92" s="10">
        <f>IF($I92="","",$I92+$K92)</f>
        <v/>
      </c>
      <c r="M92" s="11">
        <f>IF($A92="","",DATE(YEAR($A92),MONTH($A92),1))</f>
        <v/>
      </c>
    </row>
    <row r="93">
      <c r="A93" s="12" t="n"/>
      <c r="I93" s="10" t="n"/>
      <c r="J93" s="13" t="n"/>
      <c r="K93" s="10">
        <f>IF($I93="","",ROUND($I93*IF($J93="",Settings!$B$6,$J93),0))</f>
        <v/>
      </c>
      <c r="L93" s="10">
        <f>IF($I93="","",$I93+$K93)</f>
        <v/>
      </c>
      <c r="M93" s="11">
        <f>IF($A93="","",DATE(YEAR($A93),MONTH($A93),1))</f>
        <v/>
      </c>
    </row>
    <row r="94">
      <c r="A94" s="12" t="n"/>
      <c r="I94" s="10" t="n"/>
      <c r="J94" s="13" t="n"/>
      <c r="K94" s="10">
        <f>IF($I94="","",ROUND($I94*IF($J94="",Settings!$B$6,$J94),0))</f>
        <v/>
      </c>
      <c r="L94" s="10">
        <f>IF($I94="","",$I94+$K94)</f>
        <v/>
      </c>
      <c r="M94" s="11">
        <f>IF($A94="","",DATE(YEAR($A94),MONTH($A94),1))</f>
        <v/>
      </c>
    </row>
    <row r="95">
      <c r="A95" s="12" t="n"/>
      <c r="I95" s="10" t="n"/>
      <c r="J95" s="13" t="n"/>
      <c r="K95" s="10">
        <f>IF($I95="","",ROUND($I95*IF($J95="",Settings!$B$6,$J95),0))</f>
        <v/>
      </c>
      <c r="L95" s="10">
        <f>IF($I95="","",$I95+$K95)</f>
        <v/>
      </c>
      <c r="M95" s="11">
        <f>IF($A95="","",DATE(YEAR($A95),MONTH($A95),1))</f>
        <v/>
      </c>
    </row>
    <row r="96">
      <c r="A96" s="12" t="n"/>
      <c r="I96" s="10" t="n"/>
      <c r="J96" s="13" t="n"/>
      <c r="K96" s="10">
        <f>IF($I96="","",ROUND($I96*IF($J96="",Settings!$B$6,$J96),0))</f>
        <v/>
      </c>
      <c r="L96" s="10">
        <f>IF($I96="","",$I96+$K96)</f>
        <v/>
      </c>
      <c r="M96" s="11">
        <f>IF($A96="","",DATE(YEAR($A96),MONTH($A96),1))</f>
        <v/>
      </c>
    </row>
    <row r="97">
      <c r="A97" s="12" t="n"/>
      <c r="I97" s="10" t="n"/>
      <c r="J97" s="13" t="n"/>
      <c r="K97" s="10">
        <f>IF($I97="","",ROUND($I97*IF($J97="",Settings!$B$6,$J97),0))</f>
        <v/>
      </c>
      <c r="L97" s="10">
        <f>IF($I97="","",$I97+$K97)</f>
        <v/>
      </c>
      <c r="M97" s="11">
        <f>IF($A97="","",DATE(YEAR($A97),MONTH($A97),1))</f>
        <v/>
      </c>
    </row>
    <row r="98">
      <c r="A98" s="12" t="n"/>
      <c r="I98" s="10" t="n"/>
      <c r="J98" s="13" t="n"/>
      <c r="K98" s="10">
        <f>IF($I98="","",ROUND($I98*IF($J98="",Settings!$B$6,$J98),0))</f>
        <v/>
      </c>
      <c r="L98" s="10">
        <f>IF($I98="","",$I98+$K98)</f>
        <v/>
      </c>
      <c r="M98" s="11">
        <f>IF($A98="","",DATE(YEAR($A98),MONTH($A98),1))</f>
        <v/>
      </c>
    </row>
    <row r="99">
      <c r="A99" s="12" t="n"/>
      <c r="I99" s="10" t="n"/>
      <c r="J99" s="13" t="n"/>
      <c r="K99" s="10">
        <f>IF($I99="","",ROUND($I99*IF($J99="",Settings!$B$6,$J99),0))</f>
        <v/>
      </c>
      <c r="L99" s="10">
        <f>IF($I99="","",$I99+$K99)</f>
        <v/>
      </c>
      <c r="M99" s="11">
        <f>IF($A99="","",DATE(YEAR($A99),MONTH($A99),1))</f>
        <v/>
      </c>
    </row>
    <row r="100">
      <c r="A100" s="12" t="n"/>
      <c r="I100" s="10" t="n"/>
      <c r="J100" s="13" t="n"/>
      <c r="K100" s="10">
        <f>IF($I100="","",ROUND($I100*IF($J100="",Settings!$B$6,$J100),0))</f>
        <v/>
      </c>
      <c r="L100" s="10">
        <f>IF($I100="","",$I100+$K100)</f>
        <v/>
      </c>
      <c r="M100" s="11">
        <f>IF($A100="","",DATE(YEAR($A100),MONTH($A100),1))</f>
        <v/>
      </c>
    </row>
    <row r="101">
      <c r="A101" s="12" t="n"/>
      <c r="I101" s="10" t="n"/>
      <c r="J101" s="13" t="n"/>
      <c r="K101" s="10">
        <f>IF($I101="","",ROUND($I101*IF($J101="",Settings!$B$6,$J101),0))</f>
        <v/>
      </c>
      <c r="L101" s="10">
        <f>IF($I101="","",$I101+$K101)</f>
        <v/>
      </c>
      <c r="M101" s="11">
        <f>IF($A101="","",DATE(YEAR($A101),MONTH($A101),1))</f>
        <v/>
      </c>
    </row>
    <row r="102">
      <c r="A102" s="12" t="n"/>
      <c r="I102" s="10" t="n"/>
      <c r="J102" s="13" t="n"/>
      <c r="K102" s="10">
        <f>IF($I102="","",ROUND($I102*IF($J102="",Settings!$B$6,$J102),0))</f>
        <v/>
      </c>
      <c r="L102" s="10">
        <f>IF($I102="","",$I102+$K102)</f>
        <v/>
      </c>
      <c r="M102" s="11">
        <f>IF($A102="","",DATE(YEAR($A102),MONTH($A102),1))</f>
        <v/>
      </c>
    </row>
    <row r="103">
      <c r="A103" s="12" t="n"/>
      <c r="I103" s="10" t="n"/>
      <c r="J103" s="13" t="n"/>
      <c r="K103" s="10">
        <f>IF($I103="","",ROUND($I103*IF($J103="",Settings!$B$6,$J103),0))</f>
        <v/>
      </c>
      <c r="L103" s="10">
        <f>IF($I103="","",$I103+$K103)</f>
        <v/>
      </c>
      <c r="M103" s="11">
        <f>IF($A103="","",DATE(YEAR($A103),MONTH($A103),1))</f>
        <v/>
      </c>
    </row>
    <row r="104">
      <c r="A104" s="12" t="n"/>
      <c r="I104" s="10" t="n"/>
      <c r="J104" s="13" t="n"/>
      <c r="K104" s="10">
        <f>IF($I104="","",ROUND($I104*IF($J104="",Settings!$B$6,$J104),0))</f>
        <v/>
      </c>
      <c r="L104" s="10">
        <f>IF($I104="","",$I104+$K104)</f>
        <v/>
      </c>
      <c r="M104" s="11">
        <f>IF($A104="","",DATE(YEAR($A104),MONTH($A104),1))</f>
        <v/>
      </c>
    </row>
    <row r="105">
      <c r="A105" s="12" t="n"/>
      <c r="I105" s="10" t="n"/>
      <c r="J105" s="13" t="n"/>
      <c r="K105" s="10">
        <f>IF($I105="","",ROUND($I105*IF($J105="",Settings!$B$6,$J105),0))</f>
        <v/>
      </c>
      <c r="L105" s="10">
        <f>IF($I105="","",$I105+$K105)</f>
        <v/>
      </c>
      <c r="M105" s="11">
        <f>IF($A105="","",DATE(YEAR($A105),MONTH($A105),1))</f>
        <v/>
      </c>
    </row>
    <row r="106">
      <c r="A106" s="12" t="n"/>
      <c r="I106" s="10" t="n"/>
      <c r="J106" s="13" t="n"/>
      <c r="K106" s="10">
        <f>IF($I106="","",ROUND($I106*IF($J106="",Settings!$B$6,$J106),0))</f>
        <v/>
      </c>
      <c r="L106" s="10">
        <f>IF($I106="","",$I106+$K106)</f>
        <v/>
      </c>
      <c r="M106" s="11">
        <f>IF($A106="","",DATE(YEAR($A106),MONTH($A106),1))</f>
        <v/>
      </c>
    </row>
    <row r="107">
      <c r="A107" s="12" t="n"/>
      <c r="I107" s="10" t="n"/>
      <c r="J107" s="13" t="n"/>
      <c r="K107" s="10">
        <f>IF($I107="","",ROUND($I107*IF($J107="",Settings!$B$6,$J107),0))</f>
        <v/>
      </c>
      <c r="L107" s="10">
        <f>IF($I107="","",$I107+$K107)</f>
        <v/>
      </c>
      <c r="M107" s="11">
        <f>IF($A107="","",DATE(YEAR($A107),MONTH($A107),1))</f>
        <v/>
      </c>
    </row>
    <row r="108">
      <c r="A108" s="12" t="n"/>
      <c r="I108" s="10" t="n"/>
      <c r="J108" s="13" t="n"/>
      <c r="K108" s="10">
        <f>IF($I108="","",ROUND($I108*IF($J108="",Settings!$B$6,$J108),0))</f>
        <v/>
      </c>
      <c r="L108" s="10">
        <f>IF($I108="","",$I108+$K108)</f>
        <v/>
      </c>
      <c r="M108" s="11">
        <f>IF($A108="","",DATE(YEAR($A108),MONTH($A108),1))</f>
        <v/>
      </c>
    </row>
    <row r="109">
      <c r="A109" s="12" t="n"/>
      <c r="I109" s="10" t="n"/>
      <c r="J109" s="13" t="n"/>
      <c r="K109" s="10">
        <f>IF($I109="","",ROUND($I109*IF($J109="",Settings!$B$6,$J109),0))</f>
        <v/>
      </c>
      <c r="L109" s="10">
        <f>IF($I109="","",$I109+$K109)</f>
        <v/>
      </c>
      <c r="M109" s="11">
        <f>IF($A109="","",DATE(YEAR($A109),MONTH($A109),1))</f>
        <v/>
      </c>
    </row>
    <row r="110">
      <c r="A110" s="12" t="n"/>
      <c r="I110" s="10" t="n"/>
      <c r="J110" s="13" t="n"/>
      <c r="K110" s="10">
        <f>IF($I110="","",ROUND($I110*IF($J110="",Settings!$B$6,$J110),0))</f>
        <v/>
      </c>
      <c r="L110" s="10">
        <f>IF($I110="","",$I110+$K110)</f>
        <v/>
      </c>
      <c r="M110" s="11">
        <f>IF($A110="","",DATE(YEAR($A110),MONTH($A110),1))</f>
        <v/>
      </c>
    </row>
    <row r="111">
      <c r="A111" s="12" t="n"/>
      <c r="I111" s="10" t="n"/>
      <c r="J111" s="13" t="n"/>
      <c r="K111" s="10">
        <f>IF($I111="","",ROUND($I111*IF($J111="",Settings!$B$6,$J111),0))</f>
        <v/>
      </c>
      <c r="L111" s="10">
        <f>IF($I111="","",$I111+$K111)</f>
        <v/>
      </c>
      <c r="M111" s="11">
        <f>IF($A111="","",DATE(YEAR($A111),MONTH($A111),1))</f>
        <v/>
      </c>
    </row>
    <row r="112">
      <c r="A112" s="12" t="n"/>
      <c r="I112" s="10" t="n"/>
      <c r="J112" s="13" t="n"/>
      <c r="K112" s="10">
        <f>IF($I112="","",ROUND($I112*IF($J112="",Settings!$B$6,$J112),0))</f>
        <v/>
      </c>
      <c r="L112" s="10">
        <f>IF($I112="","",$I112+$K112)</f>
        <v/>
      </c>
      <c r="M112" s="11">
        <f>IF($A112="","",DATE(YEAR($A112),MONTH($A112),1))</f>
        <v/>
      </c>
    </row>
    <row r="113">
      <c r="A113" s="12" t="n"/>
      <c r="I113" s="10" t="n"/>
      <c r="J113" s="13" t="n"/>
      <c r="K113" s="10">
        <f>IF($I113="","",ROUND($I113*IF($J113="",Settings!$B$6,$J113),0))</f>
        <v/>
      </c>
      <c r="L113" s="10">
        <f>IF($I113="","",$I113+$K113)</f>
        <v/>
      </c>
      <c r="M113" s="11">
        <f>IF($A113="","",DATE(YEAR($A113),MONTH($A113),1))</f>
        <v/>
      </c>
    </row>
    <row r="114">
      <c r="A114" s="12" t="n"/>
      <c r="I114" s="10" t="n"/>
      <c r="J114" s="13" t="n"/>
      <c r="K114" s="10">
        <f>IF($I114="","",ROUND($I114*IF($J114="",Settings!$B$6,$J114),0))</f>
        <v/>
      </c>
      <c r="L114" s="10">
        <f>IF($I114="","",$I114+$K114)</f>
        <v/>
      </c>
      <c r="M114" s="11">
        <f>IF($A114="","",DATE(YEAR($A114),MONTH($A114),1))</f>
        <v/>
      </c>
    </row>
    <row r="115">
      <c r="A115" s="12" t="n"/>
      <c r="I115" s="10" t="n"/>
      <c r="J115" s="13" t="n"/>
      <c r="K115" s="10">
        <f>IF($I115="","",ROUND($I115*IF($J115="",Settings!$B$6,$J115),0))</f>
        <v/>
      </c>
      <c r="L115" s="10">
        <f>IF($I115="","",$I115+$K115)</f>
        <v/>
      </c>
      <c r="M115" s="11">
        <f>IF($A115="","",DATE(YEAR($A115),MONTH($A115),1))</f>
        <v/>
      </c>
    </row>
    <row r="116">
      <c r="A116" s="12" t="n"/>
      <c r="I116" s="10" t="n"/>
      <c r="J116" s="13" t="n"/>
      <c r="K116" s="10">
        <f>IF($I116="","",ROUND($I116*IF($J116="",Settings!$B$6,$J116),0))</f>
        <v/>
      </c>
      <c r="L116" s="10">
        <f>IF($I116="","",$I116+$K116)</f>
        <v/>
      </c>
      <c r="M116" s="11">
        <f>IF($A116="","",DATE(YEAR($A116),MONTH($A116),1))</f>
        <v/>
      </c>
    </row>
    <row r="117">
      <c r="A117" s="12" t="n"/>
      <c r="I117" s="10" t="n"/>
      <c r="J117" s="13" t="n"/>
      <c r="K117" s="10">
        <f>IF($I117="","",ROUND($I117*IF($J117="",Settings!$B$6,$J117),0))</f>
        <v/>
      </c>
      <c r="L117" s="10">
        <f>IF($I117="","",$I117+$K117)</f>
        <v/>
      </c>
      <c r="M117" s="11">
        <f>IF($A117="","",DATE(YEAR($A117),MONTH($A117),1))</f>
        <v/>
      </c>
    </row>
    <row r="118">
      <c r="A118" s="12" t="n"/>
      <c r="I118" s="10" t="n"/>
      <c r="J118" s="13" t="n"/>
      <c r="K118" s="10">
        <f>IF($I118="","",ROUND($I118*IF($J118="",Settings!$B$6,$J118),0))</f>
        <v/>
      </c>
      <c r="L118" s="10">
        <f>IF($I118="","",$I118+$K118)</f>
        <v/>
      </c>
      <c r="M118" s="11">
        <f>IF($A118="","",DATE(YEAR($A118),MONTH($A118),1))</f>
        <v/>
      </c>
    </row>
    <row r="119">
      <c r="A119" s="12" t="n"/>
      <c r="I119" s="10" t="n"/>
      <c r="J119" s="13" t="n"/>
      <c r="K119" s="10">
        <f>IF($I119="","",ROUND($I119*IF($J119="",Settings!$B$6,$J119),0))</f>
        <v/>
      </c>
      <c r="L119" s="10">
        <f>IF($I119="","",$I119+$K119)</f>
        <v/>
      </c>
      <c r="M119" s="11">
        <f>IF($A119="","",DATE(YEAR($A119),MONTH($A119),1))</f>
        <v/>
      </c>
    </row>
    <row r="120">
      <c r="A120" s="12" t="n"/>
      <c r="I120" s="10" t="n"/>
      <c r="J120" s="13" t="n"/>
      <c r="K120" s="10">
        <f>IF($I120="","",ROUND($I120*IF($J120="",Settings!$B$6,$J120),0))</f>
        <v/>
      </c>
      <c r="L120" s="10">
        <f>IF($I120="","",$I120+$K120)</f>
        <v/>
      </c>
      <c r="M120" s="11">
        <f>IF($A120="","",DATE(YEAR($A120),MONTH($A120),1))</f>
        <v/>
      </c>
    </row>
    <row r="121">
      <c r="A121" s="12" t="n"/>
      <c r="I121" s="10" t="n"/>
      <c r="J121" s="13" t="n"/>
      <c r="K121" s="10">
        <f>IF($I121="","",ROUND($I121*IF($J121="",Settings!$B$6,$J121),0))</f>
        <v/>
      </c>
      <c r="L121" s="10">
        <f>IF($I121="","",$I121+$K121)</f>
        <v/>
      </c>
      <c r="M121" s="11">
        <f>IF($A121="","",DATE(YEAR($A121),MONTH($A121),1))</f>
        <v/>
      </c>
    </row>
    <row r="122">
      <c r="A122" s="12" t="n"/>
      <c r="I122" s="10" t="n"/>
      <c r="J122" s="13" t="n"/>
      <c r="K122" s="10">
        <f>IF($I122="","",ROUND($I122*IF($J122="",Settings!$B$6,$J122),0))</f>
        <v/>
      </c>
      <c r="L122" s="10">
        <f>IF($I122="","",$I122+$K122)</f>
        <v/>
      </c>
      <c r="M122" s="11">
        <f>IF($A122="","",DATE(YEAR($A122),MONTH($A122),1))</f>
        <v/>
      </c>
    </row>
    <row r="123">
      <c r="A123" s="12" t="n"/>
      <c r="I123" s="10" t="n"/>
      <c r="J123" s="13" t="n"/>
      <c r="K123" s="10">
        <f>IF($I123="","",ROUND($I123*IF($J123="",Settings!$B$6,$J123),0))</f>
        <v/>
      </c>
      <c r="L123" s="10">
        <f>IF($I123="","",$I123+$K123)</f>
        <v/>
      </c>
      <c r="M123" s="11">
        <f>IF($A123="","",DATE(YEAR($A123),MONTH($A123),1))</f>
        <v/>
      </c>
    </row>
    <row r="124">
      <c r="A124" s="12" t="n"/>
      <c r="I124" s="10" t="n"/>
      <c r="J124" s="13" t="n"/>
      <c r="K124" s="10">
        <f>IF($I124="","",ROUND($I124*IF($J124="",Settings!$B$6,$J124),0))</f>
        <v/>
      </c>
      <c r="L124" s="10">
        <f>IF($I124="","",$I124+$K124)</f>
        <v/>
      </c>
      <c r="M124" s="11">
        <f>IF($A124="","",DATE(YEAR($A124),MONTH($A124),1))</f>
        <v/>
      </c>
    </row>
    <row r="125">
      <c r="A125" s="12" t="n"/>
      <c r="I125" s="10" t="n"/>
      <c r="J125" s="13" t="n"/>
      <c r="K125" s="10">
        <f>IF($I125="","",ROUND($I125*IF($J125="",Settings!$B$6,$J125),0))</f>
        <v/>
      </c>
      <c r="L125" s="10">
        <f>IF($I125="","",$I125+$K125)</f>
        <v/>
      </c>
      <c r="M125" s="11">
        <f>IF($A125="","",DATE(YEAR($A125),MONTH($A125),1))</f>
        <v/>
      </c>
    </row>
    <row r="126">
      <c r="A126" s="12" t="n"/>
      <c r="I126" s="10" t="n"/>
      <c r="J126" s="13" t="n"/>
      <c r="K126" s="10">
        <f>IF($I126="","",ROUND($I126*IF($J126="",Settings!$B$6,$J126),0))</f>
        <v/>
      </c>
      <c r="L126" s="10">
        <f>IF($I126="","",$I126+$K126)</f>
        <v/>
      </c>
      <c r="M126" s="11">
        <f>IF($A126="","",DATE(YEAR($A126),MONTH($A126),1))</f>
        <v/>
      </c>
    </row>
    <row r="127">
      <c r="A127" s="12" t="n"/>
      <c r="I127" s="10" t="n"/>
      <c r="J127" s="13" t="n"/>
      <c r="K127" s="10">
        <f>IF($I127="","",ROUND($I127*IF($J127="",Settings!$B$6,$J127),0))</f>
        <v/>
      </c>
      <c r="L127" s="10">
        <f>IF($I127="","",$I127+$K127)</f>
        <v/>
      </c>
      <c r="M127" s="11">
        <f>IF($A127="","",DATE(YEAR($A127),MONTH($A127),1))</f>
        <v/>
      </c>
    </row>
    <row r="128">
      <c r="A128" s="12" t="n"/>
      <c r="I128" s="10" t="n"/>
      <c r="J128" s="13" t="n"/>
      <c r="K128" s="10">
        <f>IF($I128="","",ROUND($I128*IF($J128="",Settings!$B$6,$J128),0))</f>
        <v/>
      </c>
      <c r="L128" s="10">
        <f>IF($I128="","",$I128+$K128)</f>
        <v/>
      </c>
      <c r="M128" s="11">
        <f>IF($A128="","",DATE(YEAR($A128),MONTH($A128),1))</f>
        <v/>
      </c>
    </row>
    <row r="129">
      <c r="A129" s="12" t="n"/>
      <c r="I129" s="10" t="n"/>
      <c r="J129" s="13" t="n"/>
      <c r="K129" s="10">
        <f>IF($I129="","",ROUND($I129*IF($J129="",Settings!$B$6,$J129),0))</f>
        <v/>
      </c>
      <c r="L129" s="10">
        <f>IF($I129="","",$I129+$K129)</f>
        <v/>
      </c>
      <c r="M129" s="11">
        <f>IF($A129="","",DATE(YEAR($A129),MONTH($A129),1))</f>
        <v/>
      </c>
    </row>
    <row r="130">
      <c r="A130" s="12" t="n"/>
      <c r="I130" s="10" t="n"/>
      <c r="J130" s="13" t="n"/>
      <c r="K130" s="10">
        <f>IF($I130="","",ROUND($I130*IF($J130="",Settings!$B$6,$J130),0))</f>
        <v/>
      </c>
      <c r="L130" s="10">
        <f>IF($I130="","",$I130+$K130)</f>
        <v/>
      </c>
      <c r="M130" s="11">
        <f>IF($A130="","",DATE(YEAR($A130),MONTH($A130),1))</f>
        <v/>
      </c>
    </row>
    <row r="131">
      <c r="A131" s="12" t="n"/>
      <c r="I131" s="10" t="n"/>
      <c r="J131" s="13" t="n"/>
      <c r="K131" s="10">
        <f>IF($I131="","",ROUND($I131*IF($J131="",Settings!$B$6,$J131),0))</f>
        <v/>
      </c>
      <c r="L131" s="10">
        <f>IF($I131="","",$I131+$K131)</f>
        <v/>
      </c>
      <c r="M131" s="11">
        <f>IF($A131="","",DATE(YEAR($A131),MONTH($A131),1))</f>
        <v/>
      </c>
    </row>
    <row r="132">
      <c r="A132" s="12" t="n"/>
      <c r="I132" s="10" t="n"/>
      <c r="J132" s="13" t="n"/>
      <c r="K132" s="10">
        <f>IF($I132="","",ROUND($I132*IF($J132="",Settings!$B$6,$J132),0))</f>
        <v/>
      </c>
      <c r="L132" s="10">
        <f>IF($I132="","",$I132+$K132)</f>
        <v/>
      </c>
      <c r="M132" s="11">
        <f>IF($A132="","",DATE(YEAR($A132),MONTH($A132),1))</f>
        <v/>
      </c>
    </row>
    <row r="133">
      <c r="A133" s="12" t="n"/>
      <c r="I133" s="10" t="n"/>
      <c r="J133" s="13" t="n"/>
      <c r="K133" s="10">
        <f>IF($I133="","",ROUND($I133*IF($J133="",Settings!$B$6,$J133),0))</f>
        <v/>
      </c>
      <c r="L133" s="10">
        <f>IF($I133="","",$I133+$K133)</f>
        <v/>
      </c>
      <c r="M133" s="11">
        <f>IF($A133="","",DATE(YEAR($A133),MONTH($A133),1))</f>
        <v/>
      </c>
    </row>
    <row r="134">
      <c r="A134" s="12" t="n"/>
      <c r="I134" s="10" t="n"/>
      <c r="J134" s="13" t="n"/>
      <c r="K134" s="10">
        <f>IF($I134="","",ROUND($I134*IF($J134="",Settings!$B$6,$J134),0))</f>
        <v/>
      </c>
      <c r="L134" s="10">
        <f>IF($I134="","",$I134+$K134)</f>
        <v/>
      </c>
      <c r="M134" s="11">
        <f>IF($A134="","",DATE(YEAR($A134),MONTH($A134),1))</f>
        <v/>
      </c>
    </row>
    <row r="135">
      <c r="A135" s="12" t="n"/>
      <c r="I135" s="10" t="n"/>
      <c r="J135" s="13" t="n"/>
      <c r="K135" s="10">
        <f>IF($I135="","",ROUND($I135*IF($J135="",Settings!$B$6,$J135),0))</f>
        <v/>
      </c>
      <c r="L135" s="10">
        <f>IF($I135="","",$I135+$K135)</f>
        <v/>
      </c>
      <c r="M135" s="11">
        <f>IF($A135="","",DATE(YEAR($A135),MONTH($A135),1))</f>
        <v/>
      </c>
    </row>
    <row r="136">
      <c r="A136" s="12" t="n"/>
      <c r="I136" s="10" t="n"/>
      <c r="J136" s="13" t="n"/>
      <c r="K136" s="10">
        <f>IF($I136="","",ROUND($I136*IF($J136="",Settings!$B$6,$J136),0))</f>
        <v/>
      </c>
      <c r="L136" s="10">
        <f>IF($I136="","",$I136+$K136)</f>
        <v/>
      </c>
      <c r="M136" s="11">
        <f>IF($A136="","",DATE(YEAR($A136),MONTH($A136),1))</f>
        <v/>
      </c>
    </row>
    <row r="137">
      <c r="A137" s="12" t="n"/>
      <c r="I137" s="10" t="n"/>
      <c r="J137" s="13" t="n"/>
      <c r="K137" s="10">
        <f>IF($I137="","",ROUND($I137*IF($J137="",Settings!$B$6,$J137),0))</f>
        <v/>
      </c>
      <c r="L137" s="10">
        <f>IF($I137="","",$I137+$K137)</f>
        <v/>
      </c>
      <c r="M137" s="11">
        <f>IF($A137="","",DATE(YEAR($A137),MONTH($A137),1))</f>
        <v/>
      </c>
    </row>
    <row r="138">
      <c r="A138" s="12" t="n"/>
      <c r="I138" s="10" t="n"/>
      <c r="J138" s="13" t="n"/>
      <c r="K138" s="10">
        <f>IF($I138="","",ROUND($I138*IF($J138="",Settings!$B$6,$J138),0))</f>
        <v/>
      </c>
      <c r="L138" s="10">
        <f>IF($I138="","",$I138+$K138)</f>
        <v/>
      </c>
      <c r="M138" s="11">
        <f>IF($A138="","",DATE(YEAR($A138),MONTH($A138),1))</f>
        <v/>
      </c>
    </row>
    <row r="139">
      <c r="A139" s="12" t="n"/>
      <c r="I139" s="10" t="n"/>
      <c r="J139" s="13" t="n"/>
      <c r="K139" s="10">
        <f>IF($I139="","",ROUND($I139*IF($J139="",Settings!$B$6,$J139),0))</f>
        <v/>
      </c>
      <c r="L139" s="10">
        <f>IF($I139="","",$I139+$K139)</f>
        <v/>
      </c>
      <c r="M139" s="11">
        <f>IF($A139="","",DATE(YEAR($A139),MONTH($A139),1))</f>
        <v/>
      </c>
    </row>
    <row r="140">
      <c r="A140" s="12" t="n"/>
      <c r="I140" s="10" t="n"/>
      <c r="J140" s="13" t="n"/>
      <c r="K140" s="10">
        <f>IF($I140="","",ROUND($I140*IF($J140="",Settings!$B$6,$J140),0))</f>
        <v/>
      </c>
      <c r="L140" s="10">
        <f>IF($I140="","",$I140+$K140)</f>
        <v/>
      </c>
      <c r="M140" s="11">
        <f>IF($A140="","",DATE(YEAR($A140),MONTH($A140),1))</f>
        <v/>
      </c>
    </row>
    <row r="141">
      <c r="A141" s="12" t="n"/>
      <c r="I141" s="10" t="n"/>
      <c r="J141" s="13" t="n"/>
      <c r="K141" s="10">
        <f>IF($I141="","",ROUND($I141*IF($J141="",Settings!$B$6,$J141),0))</f>
        <v/>
      </c>
      <c r="L141" s="10">
        <f>IF($I141="","",$I141+$K141)</f>
        <v/>
      </c>
      <c r="M141" s="11">
        <f>IF($A141="","",DATE(YEAR($A141),MONTH($A141),1))</f>
        <v/>
      </c>
    </row>
    <row r="142">
      <c r="A142" s="12" t="n"/>
      <c r="I142" s="10" t="n"/>
      <c r="J142" s="13" t="n"/>
      <c r="K142" s="10">
        <f>IF($I142="","",ROUND($I142*IF($J142="",Settings!$B$6,$J142),0))</f>
        <v/>
      </c>
      <c r="L142" s="10">
        <f>IF($I142="","",$I142+$K142)</f>
        <v/>
      </c>
      <c r="M142" s="11">
        <f>IF($A142="","",DATE(YEAR($A142),MONTH($A142),1))</f>
        <v/>
      </c>
    </row>
    <row r="143">
      <c r="A143" s="12" t="n"/>
      <c r="I143" s="10" t="n"/>
      <c r="J143" s="13" t="n"/>
      <c r="K143" s="10">
        <f>IF($I143="","",ROUND($I143*IF($J143="",Settings!$B$6,$J143),0))</f>
        <v/>
      </c>
      <c r="L143" s="10">
        <f>IF($I143="","",$I143+$K143)</f>
        <v/>
      </c>
      <c r="M143" s="11">
        <f>IF($A143="","",DATE(YEAR($A143),MONTH($A143),1))</f>
        <v/>
      </c>
    </row>
    <row r="144">
      <c r="A144" s="12" t="n"/>
      <c r="I144" s="10" t="n"/>
      <c r="J144" s="13" t="n"/>
      <c r="K144" s="10">
        <f>IF($I144="","",ROUND($I144*IF($J144="",Settings!$B$6,$J144),0))</f>
        <v/>
      </c>
      <c r="L144" s="10">
        <f>IF($I144="","",$I144+$K144)</f>
        <v/>
      </c>
      <c r="M144" s="11">
        <f>IF($A144="","",DATE(YEAR($A144),MONTH($A144),1))</f>
        <v/>
      </c>
    </row>
    <row r="145">
      <c r="A145" s="12" t="n"/>
      <c r="I145" s="10" t="n"/>
      <c r="J145" s="13" t="n"/>
      <c r="K145" s="10">
        <f>IF($I145="","",ROUND($I145*IF($J145="",Settings!$B$6,$J145),0))</f>
        <v/>
      </c>
      <c r="L145" s="10">
        <f>IF($I145="","",$I145+$K145)</f>
        <v/>
      </c>
      <c r="M145" s="11">
        <f>IF($A145="","",DATE(YEAR($A145),MONTH($A145),1))</f>
        <v/>
      </c>
    </row>
    <row r="146">
      <c r="A146" s="12" t="n"/>
      <c r="I146" s="10" t="n"/>
      <c r="J146" s="13" t="n"/>
      <c r="K146" s="10">
        <f>IF($I146="","",ROUND($I146*IF($J146="",Settings!$B$6,$J146),0))</f>
        <v/>
      </c>
      <c r="L146" s="10">
        <f>IF($I146="","",$I146+$K146)</f>
        <v/>
      </c>
      <c r="M146" s="11">
        <f>IF($A146="","",DATE(YEAR($A146),MONTH($A146),1))</f>
        <v/>
      </c>
    </row>
    <row r="147">
      <c r="A147" s="12" t="n"/>
      <c r="I147" s="10" t="n"/>
      <c r="J147" s="13" t="n"/>
      <c r="K147" s="10">
        <f>IF($I147="","",ROUND($I147*IF($J147="",Settings!$B$6,$J147),0))</f>
        <v/>
      </c>
      <c r="L147" s="10">
        <f>IF($I147="","",$I147+$K147)</f>
        <v/>
      </c>
      <c r="M147" s="11">
        <f>IF($A147="","",DATE(YEAR($A147),MONTH($A147),1))</f>
        <v/>
      </c>
    </row>
    <row r="148">
      <c r="A148" s="12" t="n"/>
      <c r="I148" s="10" t="n"/>
      <c r="J148" s="13" t="n"/>
      <c r="K148" s="10">
        <f>IF($I148="","",ROUND($I148*IF($J148="",Settings!$B$6,$J148),0))</f>
        <v/>
      </c>
      <c r="L148" s="10">
        <f>IF($I148="","",$I148+$K148)</f>
        <v/>
      </c>
      <c r="M148" s="11">
        <f>IF($A148="","",DATE(YEAR($A148),MONTH($A148),1))</f>
        <v/>
      </c>
    </row>
    <row r="149">
      <c r="A149" s="12" t="n"/>
      <c r="I149" s="10" t="n"/>
      <c r="J149" s="13" t="n"/>
      <c r="K149" s="10">
        <f>IF($I149="","",ROUND($I149*IF($J149="",Settings!$B$6,$J149),0))</f>
        <v/>
      </c>
      <c r="L149" s="10">
        <f>IF($I149="","",$I149+$K149)</f>
        <v/>
      </c>
      <c r="M149" s="11">
        <f>IF($A149="","",DATE(YEAR($A149),MONTH($A149),1))</f>
        <v/>
      </c>
    </row>
    <row r="150">
      <c r="A150" s="12" t="n"/>
      <c r="I150" s="10" t="n"/>
      <c r="J150" s="13" t="n"/>
      <c r="K150" s="10">
        <f>IF($I150="","",ROUND($I150*IF($J150="",Settings!$B$6,$J150),0))</f>
        <v/>
      </c>
      <c r="L150" s="10">
        <f>IF($I150="","",$I150+$K150)</f>
        <v/>
      </c>
      <c r="M150" s="11">
        <f>IF($A150="","",DATE(YEAR($A150),MONTH($A150),1))</f>
        <v/>
      </c>
    </row>
    <row r="151">
      <c r="A151" s="12" t="n"/>
      <c r="I151" s="10" t="n"/>
      <c r="J151" s="13" t="n"/>
      <c r="K151" s="10">
        <f>IF($I151="","",ROUND($I151*IF($J151="",Settings!$B$6,$J151),0))</f>
        <v/>
      </c>
      <c r="L151" s="10">
        <f>IF($I151="","",$I151+$K151)</f>
        <v/>
      </c>
      <c r="M151" s="11">
        <f>IF($A151="","",DATE(YEAR($A151),MONTH($A151),1))</f>
        <v/>
      </c>
    </row>
    <row r="152">
      <c r="A152" s="12" t="n"/>
      <c r="I152" s="10" t="n"/>
      <c r="J152" s="13" t="n"/>
      <c r="K152" s="10">
        <f>IF($I152="","",ROUND($I152*IF($J152="",Settings!$B$6,$J152),0))</f>
        <v/>
      </c>
      <c r="L152" s="10">
        <f>IF($I152="","",$I152+$K152)</f>
        <v/>
      </c>
      <c r="M152" s="11">
        <f>IF($A152="","",DATE(YEAR($A152),MONTH($A152),1))</f>
        <v/>
      </c>
    </row>
    <row r="153">
      <c r="A153" s="12" t="n"/>
      <c r="I153" s="10" t="n"/>
      <c r="J153" s="13" t="n"/>
      <c r="K153" s="10">
        <f>IF($I153="","",ROUND($I153*IF($J153="",Settings!$B$6,$J153),0))</f>
        <v/>
      </c>
      <c r="L153" s="10">
        <f>IF($I153="","",$I153+$K153)</f>
        <v/>
      </c>
      <c r="M153" s="11">
        <f>IF($A153="","",DATE(YEAR($A153),MONTH($A153),1))</f>
        <v/>
      </c>
    </row>
    <row r="154">
      <c r="A154" s="12" t="n"/>
      <c r="I154" s="10" t="n"/>
      <c r="J154" s="13" t="n"/>
      <c r="K154" s="10">
        <f>IF($I154="","",ROUND($I154*IF($J154="",Settings!$B$6,$J154),0))</f>
        <v/>
      </c>
      <c r="L154" s="10">
        <f>IF($I154="","",$I154+$K154)</f>
        <v/>
      </c>
      <c r="M154" s="11">
        <f>IF($A154="","",DATE(YEAR($A154),MONTH($A154),1))</f>
        <v/>
      </c>
    </row>
    <row r="155">
      <c r="A155" s="12" t="n"/>
      <c r="I155" s="10" t="n"/>
      <c r="J155" s="13" t="n"/>
      <c r="K155" s="10">
        <f>IF($I155="","",ROUND($I155*IF($J155="",Settings!$B$6,$J155),0))</f>
        <v/>
      </c>
      <c r="L155" s="10">
        <f>IF($I155="","",$I155+$K155)</f>
        <v/>
      </c>
      <c r="M155" s="11">
        <f>IF($A155="","",DATE(YEAR($A155),MONTH($A155),1))</f>
        <v/>
      </c>
    </row>
    <row r="156">
      <c r="A156" s="12" t="n"/>
      <c r="I156" s="10" t="n"/>
      <c r="J156" s="13" t="n"/>
      <c r="K156" s="10">
        <f>IF($I156="","",ROUND($I156*IF($J156="",Settings!$B$6,$J156),0))</f>
        <v/>
      </c>
      <c r="L156" s="10">
        <f>IF($I156="","",$I156+$K156)</f>
        <v/>
      </c>
      <c r="M156" s="11">
        <f>IF($A156="","",DATE(YEAR($A156),MONTH($A156),1))</f>
        <v/>
      </c>
    </row>
    <row r="157">
      <c r="A157" s="12" t="n"/>
      <c r="I157" s="10" t="n"/>
      <c r="J157" s="13" t="n"/>
      <c r="K157" s="10">
        <f>IF($I157="","",ROUND($I157*IF($J157="",Settings!$B$6,$J157),0))</f>
        <v/>
      </c>
      <c r="L157" s="10">
        <f>IF($I157="","",$I157+$K157)</f>
        <v/>
      </c>
      <c r="M157" s="11">
        <f>IF($A157="","",DATE(YEAR($A157),MONTH($A157),1))</f>
        <v/>
      </c>
    </row>
    <row r="158">
      <c r="A158" s="12" t="n"/>
      <c r="I158" s="10" t="n"/>
      <c r="J158" s="13" t="n"/>
      <c r="K158" s="10">
        <f>IF($I158="","",ROUND($I158*IF($J158="",Settings!$B$6,$J158),0))</f>
        <v/>
      </c>
      <c r="L158" s="10">
        <f>IF($I158="","",$I158+$K158)</f>
        <v/>
      </c>
      <c r="M158" s="11">
        <f>IF($A158="","",DATE(YEAR($A158),MONTH($A158),1))</f>
        <v/>
      </c>
    </row>
    <row r="159">
      <c r="A159" s="12" t="n"/>
      <c r="I159" s="10" t="n"/>
      <c r="J159" s="13" t="n"/>
      <c r="K159" s="10">
        <f>IF($I159="","",ROUND($I159*IF($J159="",Settings!$B$6,$J159),0))</f>
        <v/>
      </c>
      <c r="L159" s="10">
        <f>IF($I159="","",$I159+$K159)</f>
        <v/>
      </c>
      <c r="M159" s="11">
        <f>IF($A159="","",DATE(YEAR($A159),MONTH($A159),1))</f>
        <v/>
      </c>
    </row>
    <row r="160">
      <c r="A160" s="12" t="n"/>
      <c r="I160" s="10" t="n"/>
      <c r="J160" s="13" t="n"/>
      <c r="K160" s="10">
        <f>IF($I160="","",ROUND($I160*IF($J160="",Settings!$B$6,$J160),0))</f>
        <v/>
      </c>
      <c r="L160" s="10">
        <f>IF($I160="","",$I160+$K160)</f>
        <v/>
      </c>
      <c r="M160" s="11">
        <f>IF($A160="","",DATE(YEAR($A160),MONTH($A160),1))</f>
        <v/>
      </c>
    </row>
    <row r="161">
      <c r="A161" s="12" t="n"/>
      <c r="I161" s="10" t="n"/>
      <c r="J161" s="13" t="n"/>
      <c r="K161" s="10">
        <f>IF($I161="","",ROUND($I161*IF($J161="",Settings!$B$6,$J161),0))</f>
        <v/>
      </c>
      <c r="L161" s="10">
        <f>IF($I161="","",$I161+$K161)</f>
        <v/>
      </c>
      <c r="M161" s="11">
        <f>IF($A161="","",DATE(YEAR($A161),MONTH($A161),1))</f>
        <v/>
      </c>
    </row>
    <row r="162">
      <c r="A162" s="12" t="n"/>
      <c r="I162" s="10" t="n"/>
      <c r="J162" s="13" t="n"/>
      <c r="K162" s="10">
        <f>IF($I162="","",ROUND($I162*IF($J162="",Settings!$B$6,$J162),0))</f>
        <v/>
      </c>
      <c r="L162" s="10">
        <f>IF($I162="","",$I162+$K162)</f>
        <v/>
      </c>
      <c r="M162" s="11">
        <f>IF($A162="","",DATE(YEAR($A162),MONTH($A162),1))</f>
        <v/>
      </c>
    </row>
    <row r="163">
      <c r="A163" s="12" t="n"/>
      <c r="I163" s="10" t="n"/>
      <c r="J163" s="13" t="n"/>
      <c r="K163" s="10">
        <f>IF($I163="","",ROUND($I163*IF($J163="",Settings!$B$6,$J163),0))</f>
        <v/>
      </c>
      <c r="L163" s="10">
        <f>IF($I163="","",$I163+$K163)</f>
        <v/>
      </c>
      <c r="M163" s="11">
        <f>IF($A163="","",DATE(YEAR($A163),MONTH($A163),1))</f>
        <v/>
      </c>
    </row>
    <row r="164">
      <c r="A164" s="12" t="n"/>
      <c r="I164" s="10" t="n"/>
      <c r="J164" s="13" t="n"/>
      <c r="K164" s="10">
        <f>IF($I164="","",ROUND($I164*IF($J164="",Settings!$B$6,$J164),0))</f>
        <v/>
      </c>
      <c r="L164" s="10">
        <f>IF($I164="","",$I164+$K164)</f>
        <v/>
      </c>
      <c r="M164" s="11">
        <f>IF($A164="","",DATE(YEAR($A164),MONTH($A164),1))</f>
        <v/>
      </c>
    </row>
    <row r="165">
      <c r="A165" s="12" t="n"/>
      <c r="I165" s="10" t="n"/>
      <c r="J165" s="13" t="n"/>
      <c r="K165" s="10">
        <f>IF($I165="","",ROUND($I165*IF($J165="",Settings!$B$6,$J165),0))</f>
        <v/>
      </c>
      <c r="L165" s="10">
        <f>IF($I165="","",$I165+$K165)</f>
        <v/>
      </c>
      <c r="M165" s="11">
        <f>IF($A165="","",DATE(YEAR($A165),MONTH($A165),1))</f>
        <v/>
      </c>
    </row>
    <row r="166">
      <c r="A166" s="12" t="n"/>
      <c r="I166" s="10" t="n"/>
      <c r="J166" s="13" t="n"/>
      <c r="K166" s="10">
        <f>IF($I166="","",ROUND($I166*IF($J166="",Settings!$B$6,$J166),0))</f>
        <v/>
      </c>
      <c r="L166" s="10">
        <f>IF($I166="","",$I166+$K166)</f>
        <v/>
      </c>
      <c r="M166" s="11">
        <f>IF($A166="","",DATE(YEAR($A166),MONTH($A166),1))</f>
        <v/>
      </c>
    </row>
    <row r="167">
      <c r="A167" s="12" t="n"/>
      <c r="I167" s="10" t="n"/>
      <c r="J167" s="13" t="n"/>
      <c r="K167" s="10">
        <f>IF($I167="","",ROUND($I167*IF($J167="",Settings!$B$6,$J167),0))</f>
        <v/>
      </c>
      <c r="L167" s="10">
        <f>IF($I167="","",$I167+$K167)</f>
        <v/>
      </c>
      <c r="M167" s="11">
        <f>IF($A167="","",DATE(YEAR($A167),MONTH($A167),1))</f>
        <v/>
      </c>
    </row>
    <row r="168">
      <c r="A168" s="12" t="n"/>
      <c r="I168" s="10" t="n"/>
      <c r="J168" s="13" t="n"/>
      <c r="K168" s="10">
        <f>IF($I168="","",ROUND($I168*IF($J168="",Settings!$B$6,$J168),0))</f>
        <v/>
      </c>
      <c r="L168" s="10">
        <f>IF($I168="","",$I168+$K168)</f>
        <v/>
      </c>
      <c r="M168" s="11">
        <f>IF($A168="","",DATE(YEAR($A168),MONTH($A168),1))</f>
        <v/>
      </c>
    </row>
    <row r="169">
      <c r="A169" s="12" t="n"/>
      <c r="I169" s="10" t="n"/>
      <c r="J169" s="13" t="n"/>
      <c r="K169" s="10">
        <f>IF($I169="","",ROUND($I169*IF($J169="",Settings!$B$6,$J169),0))</f>
        <v/>
      </c>
      <c r="L169" s="10">
        <f>IF($I169="","",$I169+$K169)</f>
        <v/>
      </c>
      <c r="M169" s="11">
        <f>IF($A169="","",DATE(YEAR($A169),MONTH($A169),1))</f>
        <v/>
      </c>
    </row>
    <row r="170">
      <c r="A170" s="12" t="n"/>
      <c r="I170" s="10" t="n"/>
      <c r="J170" s="13" t="n"/>
      <c r="K170" s="10">
        <f>IF($I170="","",ROUND($I170*IF($J170="",Settings!$B$6,$J170),0))</f>
        <v/>
      </c>
      <c r="L170" s="10">
        <f>IF($I170="","",$I170+$K170)</f>
        <v/>
      </c>
      <c r="M170" s="11">
        <f>IF($A170="","",DATE(YEAR($A170),MONTH($A170),1))</f>
        <v/>
      </c>
    </row>
    <row r="171">
      <c r="A171" s="12" t="n"/>
      <c r="I171" s="10" t="n"/>
      <c r="J171" s="13" t="n"/>
      <c r="K171" s="10">
        <f>IF($I171="","",ROUND($I171*IF($J171="",Settings!$B$6,$J171),0))</f>
        <v/>
      </c>
      <c r="L171" s="10">
        <f>IF($I171="","",$I171+$K171)</f>
        <v/>
      </c>
      <c r="M171" s="11">
        <f>IF($A171="","",DATE(YEAR($A171),MONTH($A171),1))</f>
        <v/>
      </c>
    </row>
    <row r="172">
      <c r="A172" s="12" t="n"/>
      <c r="I172" s="10" t="n"/>
      <c r="J172" s="13" t="n"/>
      <c r="K172" s="10">
        <f>IF($I172="","",ROUND($I172*IF($J172="",Settings!$B$6,$J172),0))</f>
        <v/>
      </c>
      <c r="L172" s="10">
        <f>IF($I172="","",$I172+$K172)</f>
        <v/>
      </c>
      <c r="M172" s="11">
        <f>IF($A172="","",DATE(YEAR($A172),MONTH($A172),1))</f>
        <v/>
      </c>
    </row>
    <row r="173">
      <c r="A173" s="12" t="n"/>
      <c r="I173" s="10" t="n"/>
      <c r="J173" s="13" t="n"/>
      <c r="K173" s="10">
        <f>IF($I173="","",ROUND($I173*IF($J173="",Settings!$B$6,$J173),0))</f>
        <v/>
      </c>
      <c r="L173" s="10">
        <f>IF($I173="","",$I173+$K173)</f>
        <v/>
      </c>
      <c r="M173" s="11">
        <f>IF($A173="","",DATE(YEAR($A173),MONTH($A173),1))</f>
        <v/>
      </c>
    </row>
    <row r="174">
      <c r="A174" s="12" t="n"/>
      <c r="I174" s="10" t="n"/>
      <c r="J174" s="13" t="n"/>
      <c r="K174" s="10">
        <f>IF($I174="","",ROUND($I174*IF($J174="",Settings!$B$6,$J174),0))</f>
        <v/>
      </c>
      <c r="L174" s="10">
        <f>IF($I174="","",$I174+$K174)</f>
        <v/>
      </c>
      <c r="M174" s="11">
        <f>IF($A174="","",DATE(YEAR($A174),MONTH($A174),1))</f>
        <v/>
      </c>
    </row>
    <row r="175">
      <c r="A175" s="12" t="n"/>
      <c r="I175" s="10" t="n"/>
      <c r="J175" s="13" t="n"/>
      <c r="K175" s="10">
        <f>IF($I175="","",ROUND($I175*IF($J175="",Settings!$B$6,$J175),0))</f>
        <v/>
      </c>
      <c r="L175" s="10">
        <f>IF($I175="","",$I175+$K175)</f>
        <v/>
      </c>
      <c r="M175" s="11">
        <f>IF($A175="","",DATE(YEAR($A175),MONTH($A175),1))</f>
        <v/>
      </c>
    </row>
    <row r="176">
      <c r="A176" s="12" t="n"/>
      <c r="I176" s="10" t="n"/>
      <c r="J176" s="13" t="n"/>
      <c r="K176" s="10">
        <f>IF($I176="","",ROUND($I176*IF($J176="",Settings!$B$6,$J176),0))</f>
        <v/>
      </c>
      <c r="L176" s="10">
        <f>IF($I176="","",$I176+$K176)</f>
        <v/>
      </c>
      <c r="M176" s="11">
        <f>IF($A176="","",DATE(YEAR($A176),MONTH($A176),1))</f>
        <v/>
      </c>
    </row>
    <row r="177">
      <c r="A177" s="12" t="n"/>
      <c r="I177" s="10" t="n"/>
      <c r="J177" s="13" t="n"/>
      <c r="K177" s="10">
        <f>IF($I177="","",ROUND($I177*IF($J177="",Settings!$B$6,$J177),0))</f>
        <v/>
      </c>
      <c r="L177" s="10">
        <f>IF($I177="","",$I177+$K177)</f>
        <v/>
      </c>
      <c r="M177" s="11">
        <f>IF($A177="","",DATE(YEAR($A177),MONTH($A177),1))</f>
        <v/>
      </c>
    </row>
    <row r="178">
      <c r="A178" s="12" t="n"/>
      <c r="I178" s="10" t="n"/>
      <c r="J178" s="13" t="n"/>
      <c r="K178" s="10">
        <f>IF($I178="","",ROUND($I178*IF($J178="",Settings!$B$6,$J178),0))</f>
        <v/>
      </c>
      <c r="L178" s="10">
        <f>IF($I178="","",$I178+$K178)</f>
        <v/>
      </c>
      <c r="M178" s="11">
        <f>IF($A178="","",DATE(YEAR($A178),MONTH($A178),1))</f>
        <v/>
      </c>
    </row>
    <row r="179">
      <c r="A179" s="12" t="n"/>
      <c r="I179" s="10" t="n"/>
      <c r="J179" s="13" t="n"/>
      <c r="K179" s="10">
        <f>IF($I179="","",ROUND($I179*IF($J179="",Settings!$B$6,$J179),0))</f>
        <v/>
      </c>
      <c r="L179" s="10">
        <f>IF($I179="","",$I179+$K179)</f>
        <v/>
      </c>
      <c r="M179" s="11">
        <f>IF($A179="","",DATE(YEAR($A179),MONTH($A179),1))</f>
        <v/>
      </c>
    </row>
    <row r="180">
      <c r="A180" s="12" t="n"/>
      <c r="I180" s="10" t="n"/>
      <c r="J180" s="13" t="n"/>
      <c r="K180" s="10">
        <f>IF($I180="","",ROUND($I180*IF($J180="",Settings!$B$6,$J180),0))</f>
        <v/>
      </c>
      <c r="L180" s="10">
        <f>IF($I180="","",$I180+$K180)</f>
        <v/>
      </c>
      <c r="M180" s="11">
        <f>IF($A180="","",DATE(YEAR($A180),MONTH($A180),1))</f>
        <v/>
      </c>
    </row>
    <row r="181">
      <c r="A181" s="12" t="n"/>
      <c r="I181" s="10" t="n"/>
      <c r="J181" s="13" t="n"/>
      <c r="K181" s="10">
        <f>IF($I181="","",ROUND($I181*IF($J181="",Settings!$B$6,$J181),0))</f>
        <v/>
      </c>
      <c r="L181" s="10">
        <f>IF($I181="","",$I181+$K181)</f>
        <v/>
      </c>
      <c r="M181" s="11">
        <f>IF($A181="","",DATE(YEAR($A181),MONTH($A181),1))</f>
        <v/>
      </c>
    </row>
    <row r="182">
      <c r="A182" s="12" t="n"/>
      <c r="I182" s="10" t="n"/>
      <c r="J182" s="13" t="n"/>
      <c r="K182" s="10">
        <f>IF($I182="","",ROUND($I182*IF($J182="",Settings!$B$6,$J182),0))</f>
        <v/>
      </c>
      <c r="L182" s="10">
        <f>IF($I182="","",$I182+$K182)</f>
        <v/>
      </c>
      <c r="M182" s="11">
        <f>IF($A182="","",DATE(YEAR($A182),MONTH($A182),1))</f>
        <v/>
      </c>
    </row>
    <row r="183">
      <c r="A183" s="12" t="n"/>
      <c r="I183" s="10" t="n"/>
      <c r="J183" s="13" t="n"/>
      <c r="K183" s="10">
        <f>IF($I183="","",ROUND($I183*IF($J183="",Settings!$B$6,$J183),0))</f>
        <v/>
      </c>
      <c r="L183" s="10">
        <f>IF($I183="","",$I183+$K183)</f>
        <v/>
      </c>
      <c r="M183" s="11">
        <f>IF($A183="","",DATE(YEAR($A183),MONTH($A183),1))</f>
        <v/>
      </c>
    </row>
    <row r="184">
      <c r="A184" s="12" t="n"/>
      <c r="I184" s="10" t="n"/>
      <c r="J184" s="13" t="n"/>
      <c r="K184" s="10">
        <f>IF($I184="","",ROUND($I184*IF($J184="",Settings!$B$6,$J184),0))</f>
        <v/>
      </c>
      <c r="L184" s="10">
        <f>IF($I184="","",$I184+$K184)</f>
        <v/>
      </c>
      <c r="M184" s="11">
        <f>IF($A184="","",DATE(YEAR($A184),MONTH($A184),1))</f>
        <v/>
      </c>
    </row>
    <row r="185">
      <c r="A185" s="12" t="n"/>
      <c r="I185" s="10" t="n"/>
      <c r="J185" s="13" t="n"/>
      <c r="K185" s="10">
        <f>IF($I185="","",ROUND($I185*IF($J185="",Settings!$B$6,$J185),0))</f>
        <v/>
      </c>
      <c r="L185" s="10">
        <f>IF($I185="","",$I185+$K185)</f>
        <v/>
      </c>
      <c r="M185" s="11">
        <f>IF($A185="","",DATE(YEAR($A185),MONTH($A185),1))</f>
        <v/>
      </c>
    </row>
    <row r="186">
      <c r="A186" s="12" t="n"/>
      <c r="I186" s="10" t="n"/>
      <c r="J186" s="13" t="n"/>
      <c r="K186" s="10">
        <f>IF($I186="","",ROUND($I186*IF($J186="",Settings!$B$6,$J186),0))</f>
        <v/>
      </c>
      <c r="L186" s="10">
        <f>IF($I186="","",$I186+$K186)</f>
        <v/>
      </c>
      <c r="M186" s="11">
        <f>IF($A186="","",DATE(YEAR($A186),MONTH($A186),1))</f>
        <v/>
      </c>
    </row>
    <row r="187">
      <c r="A187" s="12" t="n"/>
      <c r="I187" s="10" t="n"/>
      <c r="J187" s="13" t="n"/>
      <c r="K187" s="10">
        <f>IF($I187="","",ROUND($I187*IF($J187="",Settings!$B$6,$J187),0))</f>
        <v/>
      </c>
      <c r="L187" s="10">
        <f>IF($I187="","",$I187+$K187)</f>
        <v/>
      </c>
      <c r="M187" s="11">
        <f>IF($A187="","",DATE(YEAR($A187),MONTH($A187),1))</f>
        <v/>
      </c>
    </row>
    <row r="188">
      <c r="A188" s="12" t="n"/>
      <c r="I188" s="10" t="n"/>
      <c r="J188" s="13" t="n"/>
      <c r="K188" s="10">
        <f>IF($I188="","",ROUND($I188*IF($J188="",Settings!$B$6,$J188),0))</f>
        <v/>
      </c>
      <c r="L188" s="10">
        <f>IF($I188="","",$I188+$K188)</f>
        <v/>
      </c>
      <c r="M188" s="11">
        <f>IF($A188="","",DATE(YEAR($A188),MONTH($A188),1))</f>
        <v/>
      </c>
    </row>
    <row r="189">
      <c r="A189" s="12" t="n"/>
      <c r="I189" s="10" t="n"/>
      <c r="J189" s="13" t="n"/>
      <c r="K189" s="10">
        <f>IF($I189="","",ROUND($I189*IF($J189="",Settings!$B$6,$J189),0))</f>
        <v/>
      </c>
      <c r="L189" s="10">
        <f>IF($I189="","",$I189+$K189)</f>
        <v/>
      </c>
      <c r="M189" s="11">
        <f>IF($A189="","",DATE(YEAR($A189),MONTH($A189),1))</f>
        <v/>
      </c>
    </row>
    <row r="190">
      <c r="A190" s="12" t="n"/>
      <c r="I190" s="10" t="n"/>
      <c r="J190" s="13" t="n"/>
      <c r="K190" s="10">
        <f>IF($I190="","",ROUND($I190*IF($J190="",Settings!$B$6,$J190),0))</f>
        <v/>
      </c>
      <c r="L190" s="10">
        <f>IF($I190="","",$I190+$K190)</f>
        <v/>
      </c>
      <c r="M190" s="11">
        <f>IF($A190="","",DATE(YEAR($A190),MONTH($A190),1))</f>
        <v/>
      </c>
    </row>
    <row r="191">
      <c r="A191" s="12" t="n"/>
      <c r="I191" s="10" t="n"/>
      <c r="J191" s="13" t="n"/>
      <c r="K191" s="10">
        <f>IF($I191="","",ROUND($I191*IF($J191="",Settings!$B$6,$J191),0))</f>
        <v/>
      </c>
      <c r="L191" s="10">
        <f>IF($I191="","",$I191+$K191)</f>
        <v/>
      </c>
      <c r="M191" s="11">
        <f>IF($A191="","",DATE(YEAR($A191),MONTH($A191),1))</f>
        <v/>
      </c>
    </row>
    <row r="192">
      <c r="A192" s="12" t="n"/>
      <c r="I192" s="10" t="n"/>
      <c r="J192" s="13" t="n"/>
      <c r="K192" s="10">
        <f>IF($I192="","",ROUND($I192*IF($J192="",Settings!$B$6,$J192),0))</f>
        <v/>
      </c>
      <c r="L192" s="10">
        <f>IF($I192="","",$I192+$K192)</f>
        <v/>
      </c>
      <c r="M192" s="11">
        <f>IF($A192="","",DATE(YEAR($A192),MONTH($A192),1))</f>
        <v/>
      </c>
    </row>
    <row r="193">
      <c r="A193" s="12" t="n"/>
      <c r="I193" s="10" t="n"/>
      <c r="J193" s="13" t="n"/>
      <c r="K193" s="10">
        <f>IF($I193="","",ROUND($I193*IF($J193="",Settings!$B$6,$J193),0))</f>
        <v/>
      </c>
      <c r="L193" s="10">
        <f>IF($I193="","",$I193+$K193)</f>
        <v/>
      </c>
      <c r="M193" s="11">
        <f>IF($A193="","",DATE(YEAR($A193),MONTH($A193),1))</f>
        <v/>
      </c>
    </row>
    <row r="194">
      <c r="A194" s="12" t="n"/>
      <c r="I194" s="10" t="n"/>
      <c r="J194" s="13" t="n"/>
      <c r="K194" s="10">
        <f>IF($I194="","",ROUND($I194*IF($J194="",Settings!$B$6,$J194),0))</f>
        <v/>
      </c>
      <c r="L194" s="10">
        <f>IF($I194="","",$I194+$K194)</f>
        <v/>
      </c>
      <c r="M194" s="11">
        <f>IF($A194="","",DATE(YEAR($A194),MONTH($A194),1))</f>
        <v/>
      </c>
    </row>
    <row r="195">
      <c r="A195" s="12" t="n"/>
      <c r="I195" s="10" t="n"/>
      <c r="J195" s="13" t="n"/>
      <c r="K195" s="10">
        <f>IF($I195="","",ROUND($I195*IF($J195="",Settings!$B$6,$J195),0))</f>
        <v/>
      </c>
      <c r="L195" s="10">
        <f>IF($I195="","",$I195+$K195)</f>
        <v/>
      </c>
      <c r="M195" s="11">
        <f>IF($A195="","",DATE(YEAR($A195),MONTH($A195),1))</f>
        <v/>
      </c>
    </row>
    <row r="196">
      <c r="A196" s="12" t="n"/>
      <c r="I196" s="10" t="n"/>
      <c r="J196" s="13" t="n"/>
      <c r="K196" s="10">
        <f>IF($I196="","",ROUND($I196*IF($J196="",Settings!$B$6,$J196),0))</f>
        <v/>
      </c>
      <c r="L196" s="10">
        <f>IF($I196="","",$I196+$K196)</f>
        <v/>
      </c>
      <c r="M196" s="11">
        <f>IF($A196="","",DATE(YEAR($A196),MONTH($A196),1))</f>
        <v/>
      </c>
    </row>
    <row r="197">
      <c r="A197" s="12" t="n"/>
      <c r="I197" s="10" t="n"/>
      <c r="J197" s="13" t="n"/>
      <c r="K197" s="10">
        <f>IF($I197="","",ROUND($I197*IF($J197="",Settings!$B$6,$J197),0))</f>
        <v/>
      </c>
      <c r="L197" s="10">
        <f>IF($I197="","",$I197+$K197)</f>
        <v/>
      </c>
      <c r="M197" s="11">
        <f>IF($A197="","",DATE(YEAR($A197),MONTH($A197),1))</f>
        <v/>
      </c>
    </row>
    <row r="198">
      <c r="A198" s="12" t="n"/>
      <c r="I198" s="10" t="n"/>
      <c r="J198" s="13" t="n"/>
      <c r="K198" s="10">
        <f>IF($I198="","",ROUND($I198*IF($J198="",Settings!$B$6,$J198),0))</f>
        <v/>
      </c>
      <c r="L198" s="10">
        <f>IF($I198="","",$I198+$K198)</f>
        <v/>
      </c>
      <c r="M198" s="11">
        <f>IF($A198="","",DATE(YEAR($A198),MONTH($A198),1))</f>
        <v/>
      </c>
    </row>
    <row r="199">
      <c r="A199" s="12" t="n"/>
      <c r="I199" s="10" t="n"/>
      <c r="J199" s="13" t="n"/>
      <c r="K199" s="10">
        <f>IF($I199="","",ROUND($I199*IF($J199="",Settings!$B$6,$J199),0))</f>
        <v/>
      </c>
      <c r="L199" s="10">
        <f>IF($I199="","",$I199+$K199)</f>
        <v/>
      </c>
      <c r="M199" s="11">
        <f>IF($A199="","",DATE(YEAR($A199),MONTH($A199),1))</f>
        <v/>
      </c>
    </row>
    <row r="200">
      <c r="A200" s="12" t="n"/>
      <c r="I200" s="10" t="n"/>
      <c r="J200" s="13" t="n"/>
      <c r="K200" s="10">
        <f>IF($I200="","",ROUND($I200*IF($J200="",Settings!$B$6,$J200),0))</f>
        <v/>
      </c>
      <c r="L200" s="10">
        <f>IF($I200="","",$I200+$K200)</f>
        <v/>
      </c>
      <c r="M200" s="11">
        <f>IF($A200="","",DATE(YEAR($A200),MONTH($A200),1))</f>
        <v/>
      </c>
    </row>
    <row r="201">
      <c r="A201" s="12" t="n"/>
      <c r="I201" s="10" t="n"/>
      <c r="J201" s="13" t="n"/>
      <c r="K201" s="10">
        <f>IF($I201="","",ROUND($I201*IF($J201="",Settings!$B$6,$J201),0))</f>
        <v/>
      </c>
      <c r="L201" s="10">
        <f>IF($I201="","",$I201+$K201)</f>
        <v/>
      </c>
      <c r="M201" s="11">
        <f>IF($A201="","",DATE(YEAR($A201),MONTH($A201),1))</f>
        <v/>
      </c>
    </row>
    <row r="202">
      <c r="A202" s="12" t="n"/>
      <c r="I202" s="10" t="n"/>
      <c r="J202" s="13" t="n"/>
      <c r="K202" s="10">
        <f>IF($I202="","",ROUND($I202*IF($J202="",Settings!$B$6,$J202),0))</f>
        <v/>
      </c>
      <c r="L202" s="10">
        <f>IF($I202="","",$I202+$K202)</f>
        <v/>
      </c>
      <c r="M202" s="11">
        <f>IF($A202="","",DATE(YEAR($A202),MONTH($A202),1))</f>
        <v/>
      </c>
    </row>
    <row r="203">
      <c r="A203" s="12" t="n"/>
      <c r="I203" s="10" t="n"/>
      <c r="J203" s="13" t="n"/>
      <c r="K203" s="10">
        <f>IF($I203="","",ROUND($I203*IF($J203="",Settings!$B$6,$J203),0))</f>
        <v/>
      </c>
      <c r="L203" s="10">
        <f>IF($I203="","",$I203+$K203)</f>
        <v/>
      </c>
      <c r="M203" s="11">
        <f>IF($A203="","",DATE(YEAR($A203),MONTH($A203),1))</f>
        <v/>
      </c>
    </row>
    <row r="204">
      <c r="A204" s="12" t="n"/>
      <c r="I204" s="10" t="n"/>
      <c r="J204" s="13" t="n"/>
      <c r="K204" s="10">
        <f>IF($I204="","",ROUND($I204*IF($J204="",Settings!$B$6,$J204),0))</f>
        <v/>
      </c>
      <c r="L204" s="10">
        <f>IF($I204="","",$I204+$K204)</f>
        <v/>
      </c>
      <c r="M204" s="11">
        <f>IF($A204="","",DATE(YEAR($A204),MONTH($A204),1))</f>
        <v/>
      </c>
    </row>
    <row r="205">
      <c r="A205" s="12" t="n"/>
      <c r="I205" s="10" t="n"/>
      <c r="J205" s="13" t="n"/>
      <c r="K205" s="10">
        <f>IF($I205="","",ROUND($I205*IF($J205="",Settings!$B$6,$J205),0))</f>
        <v/>
      </c>
      <c r="L205" s="10">
        <f>IF($I205="","",$I205+$K205)</f>
        <v/>
      </c>
      <c r="M205" s="11">
        <f>IF($A205="","",DATE(YEAR($A205),MONTH($A205),1))</f>
        <v/>
      </c>
    </row>
    <row r="206">
      <c r="A206" s="12" t="n"/>
      <c r="I206" s="10" t="n"/>
      <c r="J206" s="13" t="n"/>
      <c r="K206" s="10">
        <f>IF($I206="","",ROUND($I206*IF($J206="",Settings!$B$6,$J206),0))</f>
        <v/>
      </c>
      <c r="L206" s="10">
        <f>IF($I206="","",$I206+$K206)</f>
        <v/>
      </c>
      <c r="M206" s="11">
        <f>IF($A206="","",DATE(YEAR($A206),MONTH($A206),1))</f>
        <v/>
      </c>
    </row>
    <row r="207">
      <c r="A207" s="12" t="n"/>
      <c r="I207" s="10" t="n"/>
      <c r="J207" s="13" t="n"/>
      <c r="K207" s="10">
        <f>IF($I207="","",ROUND($I207*IF($J207="",Settings!$B$6,$J207),0))</f>
        <v/>
      </c>
      <c r="L207" s="10">
        <f>IF($I207="","",$I207+$K207)</f>
        <v/>
      </c>
      <c r="M207" s="11">
        <f>IF($A207="","",DATE(YEAR($A207),MONTH($A207),1))</f>
        <v/>
      </c>
    </row>
    <row r="208">
      <c r="A208" s="12" t="n"/>
      <c r="I208" s="10" t="n"/>
      <c r="J208" s="13" t="n"/>
      <c r="K208" s="10">
        <f>IF($I208="","",ROUND($I208*IF($J208="",Settings!$B$6,$J208),0))</f>
        <v/>
      </c>
      <c r="L208" s="10">
        <f>IF($I208="","",$I208+$K208)</f>
        <v/>
      </c>
      <c r="M208" s="11">
        <f>IF($A208="","",DATE(YEAR($A208),MONTH($A208),1))</f>
        <v/>
      </c>
    </row>
    <row r="209">
      <c r="A209" s="12" t="n"/>
      <c r="I209" s="10" t="n"/>
      <c r="J209" s="13" t="n"/>
      <c r="K209" s="10">
        <f>IF($I209="","",ROUND($I209*IF($J209="",Settings!$B$6,$J209),0))</f>
        <v/>
      </c>
      <c r="L209" s="10">
        <f>IF($I209="","",$I209+$K209)</f>
        <v/>
      </c>
      <c r="M209" s="11">
        <f>IF($A209="","",DATE(YEAR($A209),MONTH($A209),1))</f>
        <v/>
      </c>
    </row>
    <row r="210">
      <c r="A210" s="12" t="n"/>
      <c r="I210" s="10" t="n"/>
      <c r="J210" s="13" t="n"/>
      <c r="K210" s="10">
        <f>IF($I210="","",ROUND($I210*IF($J210="",Settings!$B$6,$J210),0))</f>
        <v/>
      </c>
      <c r="L210" s="10">
        <f>IF($I210="","",$I210+$K210)</f>
        <v/>
      </c>
      <c r="M210" s="11">
        <f>IF($A210="","",DATE(YEAR($A210),MONTH($A210),1))</f>
        <v/>
      </c>
    </row>
    <row r="211">
      <c r="A211" s="12" t="n"/>
      <c r="I211" s="10" t="n"/>
      <c r="J211" s="13" t="n"/>
      <c r="K211" s="10">
        <f>IF($I211="","",ROUND($I211*IF($J211="",Settings!$B$6,$J211),0))</f>
        <v/>
      </c>
      <c r="L211" s="10">
        <f>IF($I211="","",$I211+$K211)</f>
        <v/>
      </c>
      <c r="M211" s="11">
        <f>IF($A211="","",DATE(YEAR($A211),MONTH($A211),1))</f>
        <v/>
      </c>
    </row>
    <row r="212">
      <c r="A212" s="12" t="n"/>
      <c r="I212" s="10" t="n"/>
      <c r="J212" s="13" t="n"/>
      <c r="K212" s="10">
        <f>IF($I212="","",ROUND($I212*IF($J212="",Settings!$B$6,$J212),0))</f>
        <v/>
      </c>
      <c r="L212" s="10">
        <f>IF($I212="","",$I212+$K212)</f>
        <v/>
      </c>
      <c r="M212" s="11">
        <f>IF($A212="","",DATE(YEAR($A212),MONTH($A212),1))</f>
        <v/>
      </c>
    </row>
    <row r="213">
      <c r="A213" s="12" t="n"/>
      <c r="I213" s="10" t="n"/>
      <c r="J213" s="13" t="n"/>
      <c r="K213" s="10">
        <f>IF($I213="","",ROUND($I213*IF($J213="",Settings!$B$6,$J213),0))</f>
        <v/>
      </c>
      <c r="L213" s="10">
        <f>IF($I213="","",$I213+$K213)</f>
        <v/>
      </c>
      <c r="M213" s="11">
        <f>IF($A213="","",DATE(YEAR($A213),MONTH($A213),1))</f>
        <v/>
      </c>
    </row>
    <row r="214">
      <c r="A214" s="12" t="n"/>
      <c r="I214" s="10" t="n"/>
      <c r="J214" s="13" t="n"/>
      <c r="K214" s="10">
        <f>IF($I214="","",ROUND($I214*IF($J214="",Settings!$B$6,$J214),0))</f>
        <v/>
      </c>
      <c r="L214" s="10">
        <f>IF($I214="","",$I214+$K214)</f>
        <v/>
      </c>
      <c r="M214" s="11">
        <f>IF($A214="","",DATE(YEAR($A214),MONTH($A214),1))</f>
        <v/>
      </c>
    </row>
    <row r="215">
      <c r="A215" s="12" t="n"/>
      <c r="I215" s="10" t="n"/>
      <c r="J215" s="13" t="n"/>
      <c r="K215" s="10">
        <f>IF($I215="","",ROUND($I215*IF($J215="",Settings!$B$6,$J215),0))</f>
        <v/>
      </c>
      <c r="L215" s="10">
        <f>IF($I215="","",$I215+$K215)</f>
        <v/>
      </c>
      <c r="M215" s="11">
        <f>IF($A215="","",DATE(YEAR($A215),MONTH($A215),1))</f>
        <v/>
      </c>
    </row>
    <row r="216">
      <c r="A216" s="12" t="n"/>
      <c r="I216" s="10" t="n"/>
      <c r="J216" s="13" t="n"/>
      <c r="K216" s="10">
        <f>IF($I216="","",ROUND($I216*IF($J216="",Settings!$B$6,$J216),0))</f>
        <v/>
      </c>
      <c r="L216" s="10">
        <f>IF($I216="","",$I216+$K216)</f>
        <v/>
      </c>
      <c r="M216" s="11">
        <f>IF($A216="","",DATE(YEAR($A216),MONTH($A216),1))</f>
        <v/>
      </c>
    </row>
    <row r="217">
      <c r="A217" s="12" t="n"/>
      <c r="I217" s="10" t="n"/>
      <c r="J217" s="13" t="n"/>
      <c r="K217" s="10">
        <f>IF($I217="","",ROUND($I217*IF($J217="",Settings!$B$6,$J217),0))</f>
        <v/>
      </c>
      <c r="L217" s="10">
        <f>IF($I217="","",$I217+$K217)</f>
        <v/>
      </c>
      <c r="M217" s="11">
        <f>IF($A217="","",DATE(YEAR($A217),MONTH($A217),1))</f>
        <v/>
      </c>
    </row>
    <row r="218">
      <c r="A218" s="12" t="n"/>
      <c r="I218" s="10" t="n"/>
      <c r="J218" s="13" t="n"/>
      <c r="K218" s="10">
        <f>IF($I218="","",ROUND($I218*IF($J218="",Settings!$B$6,$J218),0))</f>
        <v/>
      </c>
      <c r="L218" s="10">
        <f>IF($I218="","",$I218+$K218)</f>
        <v/>
      </c>
      <c r="M218" s="11">
        <f>IF($A218="","",DATE(YEAR($A218),MONTH($A218),1))</f>
        <v/>
      </c>
    </row>
    <row r="219">
      <c r="A219" s="12" t="n"/>
      <c r="I219" s="10" t="n"/>
      <c r="J219" s="13" t="n"/>
      <c r="K219" s="10">
        <f>IF($I219="","",ROUND($I219*IF($J219="",Settings!$B$6,$J219),0))</f>
        <v/>
      </c>
      <c r="L219" s="10">
        <f>IF($I219="","",$I219+$K219)</f>
        <v/>
      </c>
      <c r="M219" s="11">
        <f>IF($A219="","",DATE(YEAR($A219),MONTH($A219),1))</f>
        <v/>
      </c>
    </row>
    <row r="220">
      <c r="A220" s="12" t="n"/>
      <c r="I220" s="10" t="n"/>
      <c r="J220" s="13" t="n"/>
      <c r="K220" s="10">
        <f>IF($I220="","",ROUND($I220*IF($J220="",Settings!$B$6,$J220),0))</f>
        <v/>
      </c>
      <c r="L220" s="10">
        <f>IF($I220="","",$I220+$K220)</f>
        <v/>
      </c>
      <c r="M220" s="11">
        <f>IF($A220="","",DATE(YEAR($A220),MONTH($A220),1))</f>
        <v/>
      </c>
    </row>
    <row r="221">
      <c r="A221" s="12" t="n"/>
      <c r="I221" s="10" t="n"/>
      <c r="J221" s="13" t="n"/>
      <c r="K221" s="10">
        <f>IF($I221="","",ROUND($I221*IF($J221="",Settings!$B$6,$J221),0))</f>
        <v/>
      </c>
      <c r="L221" s="10">
        <f>IF($I221="","",$I221+$K221)</f>
        <v/>
      </c>
      <c r="M221" s="11">
        <f>IF($A221="","",DATE(YEAR($A221),MONTH($A221),1))</f>
        <v/>
      </c>
    </row>
    <row r="222">
      <c r="A222" s="12" t="n"/>
      <c r="I222" s="10" t="n"/>
      <c r="J222" s="13" t="n"/>
      <c r="K222" s="10">
        <f>IF($I222="","",ROUND($I222*IF($J222="",Settings!$B$6,$J222),0))</f>
        <v/>
      </c>
      <c r="L222" s="10">
        <f>IF($I222="","",$I222+$K222)</f>
        <v/>
      </c>
      <c r="M222" s="11">
        <f>IF($A222="","",DATE(YEAR($A222),MONTH($A222),1))</f>
        <v/>
      </c>
    </row>
    <row r="223">
      <c r="A223" s="12" t="n"/>
      <c r="I223" s="10" t="n"/>
      <c r="J223" s="13" t="n"/>
      <c r="K223" s="10">
        <f>IF($I223="","",ROUND($I223*IF($J223="",Settings!$B$6,$J223),0))</f>
        <v/>
      </c>
      <c r="L223" s="10">
        <f>IF($I223="","",$I223+$K223)</f>
        <v/>
      </c>
      <c r="M223" s="11">
        <f>IF($A223="","",DATE(YEAR($A223),MONTH($A223),1))</f>
        <v/>
      </c>
    </row>
    <row r="224">
      <c r="A224" s="12" t="n"/>
      <c r="I224" s="10" t="n"/>
      <c r="J224" s="13" t="n"/>
      <c r="K224" s="10">
        <f>IF($I224="","",ROUND($I224*IF($J224="",Settings!$B$6,$J224),0))</f>
        <v/>
      </c>
      <c r="L224" s="10">
        <f>IF($I224="","",$I224+$K224)</f>
        <v/>
      </c>
      <c r="M224" s="11">
        <f>IF($A224="","",DATE(YEAR($A224),MONTH($A224),1))</f>
        <v/>
      </c>
    </row>
    <row r="225">
      <c r="A225" s="12" t="n"/>
      <c r="I225" s="10" t="n"/>
      <c r="J225" s="13" t="n"/>
      <c r="K225" s="10">
        <f>IF($I225="","",ROUND($I225*IF($J225="",Settings!$B$6,$J225),0))</f>
        <v/>
      </c>
      <c r="L225" s="10">
        <f>IF($I225="","",$I225+$K225)</f>
        <v/>
      </c>
      <c r="M225" s="11">
        <f>IF($A225="","",DATE(YEAR($A225),MONTH($A225),1))</f>
        <v/>
      </c>
    </row>
    <row r="226">
      <c r="A226" s="12" t="n"/>
      <c r="I226" s="10" t="n"/>
      <c r="J226" s="13" t="n"/>
      <c r="K226" s="10">
        <f>IF($I226="","",ROUND($I226*IF($J226="",Settings!$B$6,$J226),0))</f>
        <v/>
      </c>
      <c r="L226" s="10">
        <f>IF($I226="","",$I226+$K226)</f>
        <v/>
      </c>
      <c r="M226" s="11">
        <f>IF($A226="","",DATE(YEAR($A226),MONTH($A226),1))</f>
        <v/>
      </c>
    </row>
    <row r="227">
      <c r="A227" s="12" t="n"/>
      <c r="I227" s="10" t="n"/>
      <c r="J227" s="13" t="n"/>
      <c r="K227" s="10">
        <f>IF($I227="","",ROUND($I227*IF($J227="",Settings!$B$6,$J227),0))</f>
        <v/>
      </c>
      <c r="L227" s="10">
        <f>IF($I227="","",$I227+$K227)</f>
        <v/>
      </c>
      <c r="M227" s="11">
        <f>IF($A227="","",DATE(YEAR($A227),MONTH($A227),1))</f>
        <v/>
      </c>
    </row>
    <row r="228">
      <c r="A228" s="12" t="n"/>
      <c r="I228" s="10" t="n"/>
      <c r="J228" s="13" t="n"/>
      <c r="K228" s="10">
        <f>IF($I228="","",ROUND($I228*IF($J228="",Settings!$B$6,$J228),0))</f>
        <v/>
      </c>
      <c r="L228" s="10">
        <f>IF($I228="","",$I228+$K228)</f>
        <v/>
      </c>
      <c r="M228" s="11">
        <f>IF($A228="","",DATE(YEAR($A228),MONTH($A228),1))</f>
        <v/>
      </c>
    </row>
    <row r="229">
      <c r="A229" s="12" t="n"/>
      <c r="I229" s="10" t="n"/>
      <c r="J229" s="13" t="n"/>
      <c r="K229" s="10">
        <f>IF($I229="","",ROUND($I229*IF($J229="",Settings!$B$6,$J229),0))</f>
        <v/>
      </c>
      <c r="L229" s="10">
        <f>IF($I229="","",$I229+$K229)</f>
        <v/>
      </c>
      <c r="M229" s="11">
        <f>IF($A229="","",DATE(YEAR($A229),MONTH($A229),1))</f>
        <v/>
      </c>
    </row>
    <row r="230">
      <c r="A230" s="12" t="n"/>
      <c r="I230" s="10" t="n"/>
      <c r="J230" s="13" t="n"/>
      <c r="K230" s="10">
        <f>IF($I230="","",ROUND($I230*IF($J230="",Settings!$B$6,$J230),0))</f>
        <v/>
      </c>
      <c r="L230" s="10">
        <f>IF($I230="","",$I230+$K230)</f>
        <v/>
      </c>
      <c r="M230" s="11">
        <f>IF($A230="","",DATE(YEAR($A230),MONTH($A230),1))</f>
        <v/>
      </c>
    </row>
    <row r="231">
      <c r="A231" s="12" t="n"/>
      <c r="I231" s="10" t="n"/>
      <c r="J231" s="13" t="n"/>
      <c r="K231" s="10">
        <f>IF($I231="","",ROUND($I231*IF($J231="",Settings!$B$6,$J231),0))</f>
        <v/>
      </c>
      <c r="L231" s="10">
        <f>IF($I231="","",$I231+$K231)</f>
        <v/>
      </c>
      <c r="M231" s="11">
        <f>IF($A231="","",DATE(YEAR($A231),MONTH($A231),1))</f>
        <v/>
      </c>
    </row>
    <row r="232">
      <c r="A232" s="12" t="n"/>
      <c r="I232" s="10" t="n"/>
      <c r="J232" s="13" t="n"/>
      <c r="K232" s="10">
        <f>IF($I232="","",ROUND($I232*IF($J232="",Settings!$B$6,$J232),0))</f>
        <v/>
      </c>
      <c r="L232" s="10">
        <f>IF($I232="","",$I232+$K232)</f>
        <v/>
      </c>
      <c r="M232" s="11">
        <f>IF($A232="","",DATE(YEAR($A232),MONTH($A232),1))</f>
        <v/>
      </c>
    </row>
    <row r="233">
      <c r="A233" s="12" t="n"/>
      <c r="I233" s="10" t="n"/>
      <c r="J233" s="13" t="n"/>
      <c r="K233" s="10">
        <f>IF($I233="","",ROUND($I233*IF($J233="",Settings!$B$6,$J233),0))</f>
        <v/>
      </c>
      <c r="L233" s="10">
        <f>IF($I233="","",$I233+$K233)</f>
        <v/>
      </c>
      <c r="M233" s="11">
        <f>IF($A233="","",DATE(YEAR($A233),MONTH($A233),1))</f>
        <v/>
      </c>
    </row>
    <row r="234">
      <c r="A234" s="12" t="n"/>
      <c r="I234" s="10" t="n"/>
      <c r="J234" s="13" t="n"/>
      <c r="K234" s="10">
        <f>IF($I234="","",ROUND($I234*IF($J234="",Settings!$B$6,$J234),0))</f>
        <v/>
      </c>
      <c r="L234" s="10">
        <f>IF($I234="","",$I234+$K234)</f>
        <v/>
      </c>
      <c r="M234" s="11">
        <f>IF($A234="","",DATE(YEAR($A234),MONTH($A234),1))</f>
        <v/>
      </c>
    </row>
    <row r="235">
      <c r="A235" s="12" t="n"/>
      <c r="I235" s="10" t="n"/>
      <c r="J235" s="13" t="n"/>
      <c r="K235" s="10">
        <f>IF($I235="","",ROUND($I235*IF($J235="",Settings!$B$6,$J235),0))</f>
        <v/>
      </c>
      <c r="L235" s="10">
        <f>IF($I235="","",$I235+$K235)</f>
        <v/>
      </c>
      <c r="M235" s="11">
        <f>IF($A235="","",DATE(YEAR($A235),MONTH($A235),1))</f>
        <v/>
      </c>
    </row>
    <row r="236">
      <c r="A236" s="12" t="n"/>
      <c r="I236" s="10" t="n"/>
      <c r="J236" s="13" t="n"/>
      <c r="K236" s="10">
        <f>IF($I236="","",ROUND($I236*IF($J236="",Settings!$B$6,$J236),0))</f>
        <v/>
      </c>
      <c r="L236" s="10">
        <f>IF($I236="","",$I236+$K236)</f>
        <v/>
      </c>
      <c r="M236" s="11">
        <f>IF($A236="","",DATE(YEAR($A236),MONTH($A236),1))</f>
        <v/>
      </c>
    </row>
    <row r="237">
      <c r="A237" s="12" t="n"/>
      <c r="I237" s="10" t="n"/>
      <c r="J237" s="13" t="n"/>
      <c r="K237" s="10">
        <f>IF($I237="","",ROUND($I237*IF($J237="",Settings!$B$6,$J237),0))</f>
        <v/>
      </c>
      <c r="L237" s="10">
        <f>IF($I237="","",$I237+$K237)</f>
        <v/>
      </c>
      <c r="M237" s="11">
        <f>IF($A237="","",DATE(YEAR($A237),MONTH($A237),1))</f>
        <v/>
      </c>
    </row>
    <row r="238">
      <c r="A238" s="12" t="n"/>
      <c r="I238" s="10" t="n"/>
      <c r="J238" s="13" t="n"/>
      <c r="K238" s="10">
        <f>IF($I238="","",ROUND($I238*IF($J238="",Settings!$B$6,$J238),0))</f>
        <v/>
      </c>
      <c r="L238" s="10">
        <f>IF($I238="","",$I238+$K238)</f>
        <v/>
      </c>
      <c r="M238" s="11">
        <f>IF($A238="","",DATE(YEAR($A238),MONTH($A238),1))</f>
        <v/>
      </c>
    </row>
    <row r="239">
      <c r="A239" s="12" t="n"/>
      <c r="I239" s="10" t="n"/>
      <c r="J239" s="13" t="n"/>
      <c r="K239" s="10">
        <f>IF($I239="","",ROUND($I239*IF($J239="",Settings!$B$6,$J239),0))</f>
        <v/>
      </c>
      <c r="L239" s="10">
        <f>IF($I239="","",$I239+$K239)</f>
        <v/>
      </c>
      <c r="M239" s="11">
        <f>IF($A239="","",DATE(YEAR($A239),MONTH($A239),1))</f>
        <v/>
      </c>
    </row>
    <row r="240">
      <c r="A240" s="12" t="n"/>
      <c r="I240" s="10" t="n"/>
      <c r="J240" s="13" t="n"/>
      <c r="K240" s="10">
        <f>IF($I240="","",ROUND($I240*IF($J240="",Settings!$B$6,$J240),0))</f>
        <v/>
      </c>
      <c r="L240" s="10">
        <f>IF($I240="","",$I240+$K240)</f>
        <v/>
      </c>
      <c r="M240" s="11">
        <f>IF($A240="","",DATE(YEAR($A240),MONTH($A240),1))</f>
        <v/>
      </c>
    </row>
    <row r="241">
      <c r="A241" s="12" t="n"/>
      <c r="I241" s="10" t="n"/>
      <c r="J241" s="13" t="n"/>
      <c r="K241" s="10">
        <f>IF($I241="","",ROUND($I241*IF($J241="",Settings!$B$6,$J241),0))</f>
        <v/>
      </c>
      <c r="L241" s="10">
        <f>IF($I241="","",$I241+$K241)</f>
        <v/>
      </c>
      <c r="M241" s="11">
        <f>IF($A241="","",DATE(YEAR($A241),MONTH($A241),1))</f>
        <v/>
      </c>
    </row>
    <row r="242">
      <c r="A242" s="12" t="n"/>
      <c r="I242" s="10" t="n"/>
      <c r="J242" s="13" t="n"/>
      <c r="K242" s="10">
        <f>IF($I242="","",ROUND($I242*IF($J242="",Settings!$B$6,$J242),0))</f>
        <v/>
      </c>
      <c r="L242" s="10">
        <f>IF($I242="","",$I242+$K242)</f>
        <v/>
      </c>
      <c r="M242" s="11">
        <f>IF($A242="","",DATE(YEAR($A242),MONTH($A242),1))</f>
        <v/>
      </c>
    </row>
    <row r="243">
      <c r="A243" s="12" t="n"/>
      <c r="I243" s="10" t="n"/>
      <c r="J243" s="13" t="n"/>
      <c r="K243" s="10">
        <f>IF($I243="","",ROUND($I243*IF($J243="",Settings!$B$6,$J243),0))</f>
        <v/>
      </c>
      <c r="L243" s="10">
        <f>IF($I243="","",$I243+$K243)</f>
        <v/>
      </c>
      <c r="M243" s="11">
        <f>IF($A243="","",DATE(YEAR($A243),MONTH($A243),1))</f>
        <v/>
      </c>
    </row>
    <row r="244">
      <c r="A244" s="12" t="n"/>
      <c r="I244" s="10" t="n"/>
      <c r="J244" s="13" t="n"/>
      <c r="K244" s="10">
        <f>IF($I244="","",ROUND($I244*IF($J244="",Settings!$B$6,$J244),0))</f>
        <v/>
      </c>
      <c r="L244" s="10">
        <f>IF($I244="","",$I244+$K244)</f>
        <v/>
      </c>
      <c r="M244" s="11">
        <f>IF($A244="","",DATE(YEAR($A244),MONTH($A244),1))</f>
        <v/>
      </c>
    </row>
    <row r="245">
      <c r="A245" s="12" t="n"/>
      <c r="I245" s="10" t="n"/>
      <c r="J245" s="13" t="n"/>
      <c r="K245" s="10">
        <f>IF($I245="","",ROUND($I245*IF($J245="",Settings!$B$6,$J245),0))</f>
        <v/>
      </c>
      <c r="L245" s="10">
        <f>IF($I245="","",$I245+$K245)</f>
        <v/>
      </c>
      <c r="M245" s="11">
        <f>IF($A245="","",DATE(YEAR($A245),MONTH($A245),1))</f>
        <v/>
      </c>
    </row>
    <row r="246">
      <c r="A246" s="12" t="n"/>
      <c r="I246" s="10" t="n"/>
      <c r="J246" s="13" t="n"/>
      <c r="K246" s="10">
        <f>IF($I246="","",ROUND($I246*IF($J246="",Settings!$B$6,$J246),0))</f>
        <v/>
      </c>
      <c r="L246" s="10">
        <f>IF($I246="","",$I246+$K246)</f>
        <v/>
      </c>
      <c r="M246" s="11">
        <f>IF($A246="","",DATE(YEAR($A246),MONTH($A246),1))</f>
        <v/>
      </c>
    </row>
    <row r="247">
      <c r="A247" s="12" t="n"/>
      <c r="I247" s="10" t="n"/>
      <c r="J247" s="13" t="n"/>
      <c r="K247" s="10">
        <f>IF($I247="","",ROUND($I247*IF($J247="",Settings!$B$6,$J247),0))</f>
        <v/>
      </c>
      <c r="L247" s="10">
        <f>IF($I247="","",$I247+$K247)</f>
        <v/>
      </c>
      <c r="M247" s="11">
        <f>IF($A247="","",DATE(YEAR($A247),MONTH($A247),1))</f>
        <v/>
      </c>
    </row>
    <row r="248">
      <c r="A248" s="12" t="n"/>
      <c r="I248" s="10" t="n"/>
      <c r="J248" s="13" t="n"/>
      <c r="K248" s="10">
        <f>IF($I248="","",ROUND($I248*IF($J248="",Settings!$B$6,$J248),0))</f>
        <v/>
      </c>
      <c r="L248" s="10">
        <f>IF($I248="","",$I248+$K248)</f>
        <v/>
      </c>
      <c r="M248" s="11">
        <f>IF($A248="","",DATE(YEAR($A248),MONTH($A248),1))</f>
        <v/>
      </c>
    </row>
    <row r="249">
      <c r="A249" s="12" t="n"/>
      <c r="I249" s="10" t="n"/>
      <c r="J249" s="13" t="n"/>
      <c r="K249" s="10">
        <f>IF($I249="","",ROUND($I249*IF($J249="",Settings!$B$6,$J249),0))</f>
        <v/>
      </c>
      <c r="L249" s="10">
        <f>IF($I249="","",$I249+$K249)</f>
        <v/>
      </c>
      <c r="M249" s="11">
        <f>IF($A249="","",DATE(YEAR($A249),MONTH($A249),1))</f>
        <v/>
      </c>
    </row>
    <row r="250">
      <c r="A250" s="12" t="n"/>
      <c r="I250" s="10" t="n"/>
      <c r="J250" s="13" t="n"/>
      <c r="K250" s="10">
        <f>IF($I250="","",ROUND($I250*IF($J250="",Settings!$B$6,$J250),0))</f>
        <v/>
      </c>
      <c r="L250" s="10">
        <f>IF($I250="","",$I250+$K250)</f>
        <v/>
      </c>
      <c r="M250" s="11">
        <f>IF($A250="","",DATE(YEAR($A250),MONTH($A250),1))</f>
        <v/>
      </c>
    </row>
    <row r="251">
      <c r="A251" s="12" t="n"/>
      <c r="I251" s="10" t="n"/>
      <c r="J251" s="13" t="n"/>
      <c r="K251" s="10">
        <f>IF($I251="","",ROUND($I251*IF($J251="",Settings!$B$6,$J251),0))</f>
        <v/>
      </c>
      <c r="L251" s="10">
        <f>IF($I251="","",$I251+$K251)</f>
        <v/>
      </c>
      <c r="M251" s="11">
        <f>IF($A251="","",DATE(YEAR($A251),MONTH($A251),1))</f>
        <v/>
      </c>
    </row>
    <row r="252">
      <c r="A252" s="12" t="n"/>
      <c r="I252" s="10" t="n"/>
      <c r="J252" s="13" t="n"/>
      <c r="K252" s="10">
        <f>IF($I252="","",ROUND($I252*IF($J252="",Settings!$B$6,$J252),0))</f>
        <v/>
      </c>
      <c r="L252" s="10">
        <f>IF($I252="","",$I252+$K252)</f>
        <v/>
      </c>
      <c r="M252" s="11">
        <f>IF($A252="","",DATE(YEAR($A252),MONTH($A252),1))</f>
        <v/>
      </c>
    </row>
    <row r="253">
      <c r="A253" s="12" t="n"/>
      <c r="I253" s="10" t="n"/>
      <c r="J253" s="13" t="n"/>
      <c r="K253" s="10">
        <f>IF($I253="","",ROUND($I253*IF($J253="",Settings!$B$6,$J253),0))</f>
        <v/>
      </c>
      <c r="L253" s="10">
        <f>IF($I253="","",$I253+$K253)</f>
        <v/>
      </c>
      <c r="M253" s="11">
        <f>IF($A253="","",DATE(YEAR($A253),MONTH($A253),1))</f>
        <v/>
      </c>
    </row>
    <row r="254">
      <c r="A254" s="12" t="n"/>
      <c r="I254" s="10" t="n"/>
      <c r="J254" s="13" t="n"/>
      <c r="K254" s="10">
        <f>IF($I254="","",ROUND($I254*IF($J254="",Settings!$B$6,$J254),0))</f>
        <v/>
      </c>
      <c r="L254" s="10">
        <f>IF($I254="","",$I254+$K254)</f>
        <v/>
      </c>
      <c r="M254" s="11">
        <f>IF($A254="","",DATE(YEAR($A254),MONTH($A254),1))</f>
        <v/>
      </c>
    </row>
    <row r="255">
      <c r="A255" s="12" t="n"/>
      <c r="I255" s="10" t="n"/>
      <c r="J255" s="13" t="n"/>
      <c r="K255" s="10">
        <f>IF($I255="","",ROUND($I255*IF($J255="",Settings!$B$6,$J255),0))</f>
        <v/>
      </c>
      <c r="L255" s="10">
        <f>IF($I255="","",$I255+$K255)</f>
        <v/>
      </c>
      <c r="M255" s="11">
        <f>IF($A255="","",DATE(YEAR($A255),MONTH($A255),1))</f>
        <v/>
      </c>
    </row>
    <row r="256">
      <c r="A256" s="12" t="n"/>
      <c r="I256" s="10" t="n"/>
      <c r="J256" s="13" t="n"/>
      <c r="K256" s="10">
        <f>IF($I256="","",ROUND($I256*IF($J256="",Settings!$B$6,$J256),0))</f>
        <v/>
      </c>
      <c r="L256" s="10">
        <f>IF($I256="","",$I256+$K256)</f>
        <v/>
      </c>
      <c r="M256" s="11">
        <f>IF($A256="","",DATE(YEAR($A256),MONTH($A256),1))</f>
        <v/>
      </c>
    </row>
    <row r="257">
      <c r="A257" s="12" t="n"/>
      <c r="I257" s="10" t="n"/>
      <c r="J257" s="13" t="n"/>
      <c r="K257" s="10">
        <f>IF($I257="","",ROUND($I257*IF($J257="",Settings!$B$6,$J257),0))</f>
        <v/>
      </c>
      <c r="L257" s="10">
        <f>IF($I257="","",$I257+$K257)</f>
        <v/>
      </c>
      <c r="M257" s="11">
        <f>IF($A257="","",DATE(YEAR($A257),MONTH($A257),1))</f>
        <v/>
      </c>
    </row>
    <row r="258">
      <c r="A258" s="12" t="n"/>
      <c r="I258" s="10" t="n"/>
      <c r="J258" s="13" t="n"/>
      <c r="K258" s="10">
        <f>IF($I258="","",ROUND($I258*IF($J258="",Settings!$B$6,$J258),0))</f>
        <v/>
      </c>
      <c r="L258" s="10">
        <f>IF($I258="","",$I258+$K258)</f>
        <v/>
      </c>
      <c r="M258" s="11">
        <f>IF($A258="","",DATE(YEAR($A258),MONTH($A258),1))</f>
        <v/>
      </c>
    </row>
    <row r="259">
      <c r="A259" s="12" t="n"/>
      <c r="I259" s="10" t="n"/>
      <c r="J259" s="13" t="n"/>
      <c r="K259" s="10">
        <f>IF($I259="","",ROUND($I259*IF($J259="",Settings!$B$6,$J259),0))</f>
        <v/>
      </c>
      <c r="L259" s="10">
        <f>IF($I259="","",$I259+$K259)</f>
        <v/>
      </c>
      <c r="M259" s="11">
        <f>IF($A259="","",DATE(YEAR($A259),MONTH($A259),1))</f>
        <v/>
      </c>
    </row>
    <row r="260">
      <c r="A260" s="12" t="n"/>
      <c r="I260" s="10" t="n"/>
      <c r="J260" s="13" t="n"/>
      <c r="K260" s="10">
        <f>IF($I260="","",ROUND($I260*IF($J260="",Settings!$B$6,$J260),0))</f>
        <v/>
      </c>
      <c r="L260" s="10">
        <f>IF($I260="","",$I260+$K260)</f>
        <v/>
      </c>
      <c r="M260" s="11">
        <f>IF($A260="","",DATE(YEAR($A260),MONTH($A260),1))</f>
        <v/>
      </c>
    </row>
    <row r="261">
      <c r="A261" s="12" t="n"/>
      <c r="I261" s="10" t="n"/>
      <c r="J261" s="13" t="n"/>
      <c r="K261" s="10">
        <f>IF($I261="","",ROUND($I261*IF($J261="",Settings!$B$6,$J261),0))</f>
        <v/>
      </c>
      <c r="L261" s="10">
        <f>IF($I261="","",$I261+$K261)</f>
        <v/>
      </c>
      <c r="M261" s="11">
        <f>IF($A261="","",DATE(YEAR($A261),MONTH($A261),1))</f>
        <v/>
      </c>
    </row>
    <row r="262">
      <c r="A262" s="12" t="n"/>
      <c r="I262" s="10" t="n"/>
      <c r="J262" s="13" t="n"/>
      <c r="K262" s="10">
        <f>IF($I262="","",ROUND($I262*IF($J262="",Settings!$B$6,$J262),0))</f>
        <v/>
      </c>
      <c r="L262" s="10">
        <f>IF($I262="","",$I262+$K262)</f>
        <v/>
      </c>
      <c r="M262" s="11">
        <f>IF($A262="","",DATE(YEAR($A262),MONTH($A262),1))</f>
        <v/>
      </c>
    </row>
    <row r="263">
      <c r="A263" s="12" t="n"/>
      <c r="I263" s="10" t="n"/>
      <c r="J263" s="13" t="n"/>
      <c r="K263" s="10">
        <f>IF($I263="","",ROUND($I263*IF($J263="",Settings!$B$6,$J263),0))</f>
        <v/>
      </c>
      <c r="L263" s="10">
        <f>IF($I263="","",$I263+$K263)</f>
        <v/>
      </c>
      <c r="M263" s="11">
        <f>IF($A263="","",DATE(YEAR($A263),MONTH($A263),1))</f>
        <v/>
      </c>
    </row>
    <row r="264">
      <c r="A264" s="12" t="n"/>
      <c r="I264" s="10" t="n"/>
      <c r="J264" s="13" t="n"/>
      <c r="K264" s="10">
        <f>IF($I264="","",ROUND($I264*IF($J264="",Settings!$B$6,$J264),0))</f>
        <v/>
      </c>
      <c r="L264" s="10">
        <f>IF($I264="","",$I264+$K264)</f>
        <v/>
      </c>
      <c r="M264" s="11">
        <f>IF($A264="","",DATE(YEAR($A264),MONTH($A264),1))</f>
        <v/>
      </c>
    </row>
    <row r="265">
      <c r="A265" s="12" t="n"/>
      <c r="I265" s="10" t="n"/>
      <c r="J265" s="13" t="n"/>
      <c r="K265" s="10">
        <f>IF($I265="","",ROUND($I265*IF($J265="",Settings!$B$6,$J265),0))</f>
        <v/>
      </c>
      <c r="L265" s="10">
        <f>IF($I265="","",$I265+$K265)</f>
        <v/>
      </c>
      <c r="M265" s="11">
        <f>IF($A265="","",DATE(YEAR($A265),MONTH($A265),1))</f>
        <v/>
      </c>
    </row>
    <row r="266">
      <c r="A266" s="12" t="n"/>
      <c r="I266" s="10" t="n"/>
      <c r="J266" s="13" t="n"/>
      <c r="K266" s="10">
        <f>IF($I266="","",ROUND($I266*IF($J266="",Settings!$B$6,$J266),0))</f>
        <v/>
      </c>
      <c r="L266" s="10">
        <f>IF($I266="","",$I266+$K266)</f>
        <v/>
      </c>
      <c r="M266" s="11">
        <f>IF($A266="","",DATE(YEAR($A266),MONTH($A266),1))</f>
        <v/>
      </c>
    </row>
    <row r="267">
      <c r="A267" s="12" t="n"/>
      <c r="I267" s="10" t="n"/>
      <c r="J267" s="13" t="n"/>
      <c r="K267" s="10">
        <f>IF($I267="","",ROUND($I267*IF($J267="",Settings!$B$6,$J267),0))</f>
        <v/>
      </c>
      <c r="L267" s="10">
        <f>IF($I267="","",$I267+$K267)</f>
        <v/>
      </c>
      <c r="M267" s="11">
        <f>IF($A267="","",DATE(YEAR($A267),MONTH($A267),1))</f>
        <v/>
      </c>
    </row>
    <row r="268">
      <c r="A268" s="12" t="n"/>
      <c r="I268" s="10" t="n"/>
      <c r="J268" s="13" t="n"/>
      <c r="K268" s="10">
        <f>IF($I268="","",ROUND($I268*IF($J268="",Settings!$B$6,$J268),0))</f>
        <v/>
      </c>
      <c r="L268" s="10">
        <f>IF($I268="","",$I268+$K268)</f>
        <v/>
      </c>
      <c r="M268" s="11">
        <f>IF($A268="","",DATE(YEAR($A268),MONTH($A268),1))</f>
        <v/>
      </c>
    </row>
    <row r="269">
      <c r="A269" s="12" t="n"/>
      <c r="I269" s="10" t="n"/>
      <c r="J269" s="13" t="n"/>
      <c r="K269" s="10">
        <f>IF($I269="","",ROUND($I269*IF($J269="",Settings!$B$6,$J269),0))</f>
        <v/>
      </c>
      <c r="L269" s="10">
        <f>IF($I269="","",$I269+$K269)</f>
        <v/>
      </c>
      <c r="M269" s="11">
        <f>IF($A269="","",DATE(YEAR($A269),MONTH($A269),1))</f>
        <v/>
      </c>
    </row>
    <row r="270">
      <c r="A270" s="12" t="n"/>
      <c r="I270" s="10" t="n"/>
      <c r="J270" s="13" t="n"/>
      <c r="K270" s="10">
        <f>IF($I270="","",ROUND($I270*IF($J270="",Settings!$B$6,$J270),0))</f>
        <v/>
      </c>
      <c r="L270" s="10">
        <f>IF($I270="","",$I270+$K270)</f>
        <v/>
      </c>
      <c r="M270" s="11">
        <f>IF($A270="","",DATE(YEAR($A270),MONTH($A270),1))</f>
        <v/>
      </c>
    </row>
    <row r="271">
      <c r="A271" s="12" t="n"/>
      <c r="I271" s="10" t="n"/>
      <c r="J271" s="13" t="n"/>
      <c r="K271" s="10">
        <f>IF($I271="","",ROUND($I271*IF($J271="",Settings!$B$6,$J271),0))</f>
        <v/>
      </c>
      <c r="L271" s="10">
        <f>IF($I271="","",$I271+$K271)</f>
        <v/>
      </c>
      <c r="M271" s="11">
        <f>IF($A271="","",DATE(YEAR($A271),MONTH($A271),1))</f>
        <v/>
      </c>
    </row>
    <row r="272">
      <c r="A272" s="12" t="n"/>
      <c r="I272" s="10" t="n"/>
      <c r="J272" s="13" t="n"/>
      <c r="K272" s="10">
        <f>IF($I272="","",ROUND($I272*IF($J272="",Settings!$B$6,$J272),0))</f>
        <v/>
      </c>
      <c r="L272" s="10">
        <f>IF($I272="","",$I272+$K272)</f>
        <v/>
      </c>
      <c r="M272" s="11">
        <f>IF($A272="","",DATE(YEAR($A272),MONTH($A272),1))</f>
        <v/>
      </c>
    </row>
    <row r="273">
      <c r="A273" s="12" t="n"/>
      <c r="I273" s="10" t="n"/>
      <c r="J273" s="13" t="n"/>
      <c r="K273" s="10">
        <f>IF($I273="","",ROUND($I273*IF($J273="",Settings!$B$6,$J273),0))</f>
        <v/>
      </c>
      <c r="L273" s="10">
        <f>IF($I273="","",$I273+$K273)</f>
        <v/>
      </c>
      <c r="M273" s="11">
        <f>IF($A273="","",DATE(YEAR($A273),MONTH($A273),1))</f>
        <v/>
      </c>
    </row>
    <row r="274">
      <c r="A274" s="12" t="n"/>
      <c r="I274" s="10" t="n"/>
      <c r="J274" s="13" t="n"/>
      <c r="K274" s="10">
        <f>IF($I274="","",ROUND($I274*IF($J274="",Settings!$B$6,$J274),0))</f>
        <v/>
      </c>
      <c r="L274" s="10">
        <f>IF($I274="","",$I274+$K274)</f>
        <v/>
      </c>
      <c r="M274" s="11">
        <f>IF($A274="","",DATE(YEAR($A274),MONTH($A274),1))</f>
        <v/>
      </c>
    </row>
    <row r="275">
      <c r="A275" s="12" t="n"/>
      <c r="I275" s="10" t="n"/>
      <c r="J275" s="13" t="n"/>
      <c r="K275" s="10">
        <f>IF($I275="","",ROUND($I275*IF($J275="",Settings!$B$6,$J275),0))</f>
        <v/>
      </c>
      <c r="L275" s="10">
        <f>IF($I275="","",$I275+$K275)</f>
        <v/>
      </c>
      <c r="M275" s="11">
        <f>IF($A275="","",DATE(YEAR($A275),MONTH($A275),1))</f>
        <v/>
      </c>
    </row>
    <row r="276">
      <c r="A276" s="12" t="n"/>
      <c r="I276" s="10" t="n"/>
      <c r="J276" s="13" t="n"/>
      <c r="K276" s="10">
        <f>IF($I276="","",ROUND($I276*IF($J276="",Settings!$B$6,$J276),0))</f>
        <v/>
      </c>
      <c r="L276" s="10">
        <f>IF($I276="","",$I276+$K276)</f>
        <v/>
      </c>
      <c r="M276" s="11">
        <f>IF($A276="","",DATE(YEAR($A276),MONTH($A276),1))</f>
        <v/>
      </c>
    </row>
    <row r="277">
      <c r="A277" s="12" t="n"/>
      <c r="I277" s="10" t="n"/>
      <c r="J277" s="13" t="n"/>
      <c r="K277" s="10">
        <f>IF($I277="","",ROUND($I277*IF($J277="",Settings!$B$6,$J277),0))</f>
        <v/>
      </c>
      <c r="L277" s="10">
        <f>IF($I277="","",$I277+$K277)</f>
        <v/>
      </c>
      <c r="M277" s="11">
        <f>IF($A277="","",DATE(YEAR($A277),MONTH($A277),1))</f>
        <v/>
      </c>
    </row>
    <row r="278">
      <c r="A278" s="12" t="n"/>
      <c r="I278" s="10" t="n"/>
      <c r="J278" s="13" t="n"/>
      <c r="K278" s="10">
        <f>IF($I278="","",ROUND($I278*IF($J278="",Settings!$B$6,$J278),0))</f>
        <v/>
      </c>
      <c r="L278" s="10">
        <f>IF($I278="","",$I278+$K278)</f>
        <v/>
      </c>
      <c r="M278" s="11">
        <f>IF($A278="","",DATE(YEAR($A278),MONTH($A278),1))</f>
        <v/>
      </c>
    </row>
    <row r="279">
      <c r="A279" s="12" t="n"/>
      <c r="I279" s="10" t="n"/>
      <c r="J279" s="13" t="n"/>
      <c r="K279" s="10">
        <f>IF($I279="","",ROUND($I279*IF($J279="",Settings!$B$6,$J279),0))</f>
        <v/>
      </c>
      <c r="L279" s="10">
        <f>IF($I279="","",$I279+$K279)</f>
        <v/>
      </c>
      <c r="M279" s="11">
        <f>IF($A279="","",DATE(YEAR($A279),MONTH($A279),1))</f>
        <v/>
      </c>
    </row>
    <row r="280">
      <c r="A280" s="12" t="n"/>
      <c r="I280" s="10" t="n"/>
      <c r="J280" s="13" t="n"/>
      <c r="K280" s="10">
        <f>IF($I280="","",ROUND($I280*IF($J280="",Settings!$B$6,$J280),0))</f>
        <v/>
      </c>
      <c r="L280" s="10">
        <f>IF($I280="","",$I280+$K280)</f>
        <v/>
      </c>
      <c r="M280" s="11">
        <f>IF($A280="","",DATE(YEAR($A280),MONTH($A280),1))</f>
        <v/>
      </c>
    </row>
    <row r="281">
      <c r="A281" s="12" t="n"/>
      <c r="I281" s="10" t="n"/>
      <c r="J281" s="13" t="n"/>
      <c r="K281" s="10">
        <f>IF($I281="","",ROUND($I281*IF($J281="",Settings!$B$6,$J281),0))</f>
        <v/>
      </c>
      <c r="L281" s="10">
        <f>IF($I281="","",$I281+$K281)</f>
        <v/>
      </c>
      <c r="M281" s="11">
        <f>IF($A281="","",DATE(YEAR($A281),MONTH($A281),1))</f>
        <v/>
      </c>
    </row>
    <row r="282">
      <c r="A282" s="12" t="n"/>
      <c r="I282" s="10" t="n"/>
      <c r="J282" s="13" t="n"/>
      <c r="K282" s="10">
        <f>IF($I282="","",ROUND($I282*IF($J282="",Settings!$B$6,$J282),0))</f>
        <v/>
      </c>
      <c r="L282" s="10">
        <f>IF($I282="","",$I282+$K282)</f>
        <v/>
      </c>
      <c r="M282" s="11">
        <f>IF($A282="","",DATE(YEAR($A282),MONTH($A282),1))</f>
        <v/>
      </c>
    </row>
    <row r="283">
      <c r="A283" s="12" t="n"/>
      <c r="I283" s="10" t="n"/>
      <c r="J283" s="13" t="n"/>
      <c r="K283" s="10">
        <f>IF($I283="","",ROUND($I283*IF($J283="",Settings!$B$6,$J283),0))</f>
        <v/>
      </c>
      <c r="L283" s="10">
        <f>IF($I283="","",$I283+$K283)</f>
        <v/>
      </c>
      <c r="M283" s="11">
        <f>IF($A283="","",DATE(YEAR($A283),MONTH($A283),1))</f>
        <v/>
      </c>
    </row>
    <row r="284">
      <c r="A284" s="12" t="n"/>
      <c r="I284" s="10" t="n"/>
      <c r="J284" s="13" t="n"/>
      <c r="K284" s="10">
        <f>IF($I284="","",ROUND($I284*IF($J284="",Settings!$B$6,$J284),0))</f>
        <v/>
      </c>
      <c r="L284" s="10">
        <f>IF($I284="","",$I284+$K284)</f>
        <v/>
      </c>
      <c r="M284" s="11">
        <f>IF($A284="","",DATE(YEAR($A284),MONTH($A284),1))</f>
        <v/>
      </c>
    </row>
    <row r="285">
      <c r="A285" s="12" t="n"/>
      <c r="I285" s="10" t="n"/>
      <c r="J285" s="13" t="n"/>
      <c r="K285" s="10">
        <f>IF($I285="","",ROUND($I285*IF($J285="",Settings!$B$6,$J285),0))</f>
        <v/>
      </c>
      <c r="L285" s="10">
        <f>IF($I285="","",$I285+$K285)</f>
        <v/>
      </c>
      <c r="M285" s="11">
        <f>IF($A285="","",DATE(YEAR($A285),MONTH($A285),1))</f>
        <v/>
      </c>
    </row>
    <row r="286">
      <c r="A286" s="12" t="n"/>
      <c r="I286" s="10" t="n"/>
      <c r="J286" s="13" t="n"/>
      <c r="K286" s="10">
        <f>IF($I286="","",ROUND($I286*IF($J286="",Settings!$B$6,$J286),0))</f>
        <v/>
      </c>
      <c r="L286" s="10">
        <f>IF($I286="","",$I286+$K286)</f>
        <v/>
      </c>
      <c r="M286" s="11">
        <f>IF($A286="","",DATE(YEAR($A286),MONTH($A286),1))</f>
        <v/>
      </c>
    </row>
    <row r="287">
      <c r="A287" s="12" t="n"/>
      <c r="I287" s="10" t="n"/>
      <c r="J287" s="13" t="n"/>
      <c r="K287" s="10">
        <f>IF($I287="","",ROUND($I287*IF($J287="",Settings!$B$6,$J287),0))</f>
        <v/>
      </c>
      <c r="L287" s="10">
        <f>IF($I287="","",$I287+$K287)</f>
        <v/>
      </c>
      <c r="M287" s="11">
        <f>IF($A287="","",DATE(YEAR($A287),MONTH($A287),1))</f>
        <v/>
      </c>
    </row>
    <row r="288">
      <c r="A288" s="12" t="n"/>
      <c r="I288" s="10" t="n"/>
      <c r="J288" s="13" t="n"/>
      <c r="K288" s="10">
        <f>IF($I288="","",ROUND($I288*IF($J288="",Settings!$B$6,$J288),0))</f>
        <v/>
      </c>
      <c r="L288" s="10">
        <f>IF($I288="","",$I288+$K288)</f>
        <v/>
      </c>
      <c r="M288" s="11">
        <f>IF($A288="","",DATE(YEAR($A288),MONTH($A288),1))</f>
        <v/>
      </c>
    </row>
    <row r="289">
      <c r="A289" s="12" t="n"/>
      <c r="I289" s="10" t="n"/>
      <c r="J289" s="13" t="n"/>
      <c r="K289" s="10">
        <f>IF($I289="","",ROUND($I289*IF($J289="",Settings!$B$6,$J289),0))</f>
        <v/>
      </c>
      <c r="L289" s="10">
        <f>IF($I289="","",$I289+$K289)</f>
        <v/>
      </c>
      <c r="M289" s="11">
        <f>IF($A289="","",DATE(YEAR($A289),MONTH($A289),1))</f>
        <v/>
      </c>
    </row>
    <row r="290">
      <c r="A290" s="12" t="n"/>
      <c r="I290" s="10" t="n"/>
      <c r="J290" s="13" t="n"/>
      <c r="K290" s="10">
        <f>IF($I290="","",ROUND($I290*IF($J290="",Settings!$B$6,$J290),0))</f>
        <v/>
      </c>
      <c r="L290" s="10">
        <f>IF($I290="","",$I290+$K290)</f>
        <v/>
      </c>
      <c r="M290" s="11">
        <f>IF($A290="","",DATE(YEAR($A290),MONTH($A290),1))</f>
        <v/>
      </c>
    </row>
    <row r="291">
      <c r="A291" s="12" t="n"/>
      <c r="I291" s="10" t="n"/>
      <c r="J291" s="13" t="n"/>
      <c r="K291" s="10">
        <f>IF($I291="","",ROUND($I291*IF($J291="",Settings!$B$6,$J291),0))</f>
        <v/>
      </c>
      <c r="L291" s="10">
        <f>IF($I291="","",$I291+$K291)</f>
        <v/>
      </c>
      <c r="M291" s="11">
        <f>IF($A291="","",DATE(YEAR($A291),MONTH($A291),1))</f>
        <v/>
      </c>
    </row>
    <row r="292">
      <c r="A292" s="12" t="n"/>
      <c r="I292" s="10" t="n"/>
      <c r="J292" s="13" t="n"/>
      <c r="K292" s="10">
        <f>IF($I292="","",ROUND($I292*IF($J292="",Settings!$B$6,$J292),0))</f>
        <v/>
      </c>
      <c r="L292" s="10">
        <f>IF($I292="","",$I292+$K292)</f>
        <v/>
      </c>
      <c r="M292" s="11">
        <f>IF($A292="","",DATE(YEAR($A292),MONTH($A292),1))</f>
        <v/>
      </c>
    </row>
    <row r="293">
      <c r="A293" s="12" t="n"/>
      <c r="I293" s="10" t="n"/>
      <c r="J293" s="13" t="n"/>
      <c r="K293" s="10">
        <f>IF($I293="","",ROUND($I293*IF($J293="",Settings!$B$6,$J293),0))</f>
        <v/>
      </c>
      <c r="L293" s="10">
        <f>IF($I293="","",$I293+$K293)</f>
        <v/>
      </c>
      <c r="M293" s="11">
        <f>IF($A293="","",DATE(YEAR($A293),MONTH($A293),1))</f>
        <v/>
      </c>
    </row>
    <row r="294">
      <c r="A294" s="12" t="n"/>
      <c r="I294" s="10" t="n"/>
      <c r="J294" s="13" t="n"/>
      <c r="K294" s="10">
        <f>IF($I294="","",ROUND($I294*IF($J294="",Settings!$B$6,$J294),0))</f>
        <v/>
      </c>
      <c r="L294" s="10">
        <f>IF($I294="","",$I294+$K294)</f>
        <v/>
      </c>
      <c r="M294" s="11">
        <f>IF($A294="","",DATE(YEAR($A294),MONTH($A294),1))</f>
        <v/>
      </c>
    </row>
    <row r="295">
      <c r="A295" s="12" t="n"/>
      <c r="I295" s="10" t="n"/>
      <c r="J295" s="13" t="n"/>
      <c r="K295" s="10">
        <f>IF($I295="","",ROUND($I295*IF($J295="",Settings!$B$6,$J295),0))</f>
        <v/>
      </c>
      <c r="L295" s="10">
        <f>IF($I295="","",$I295+$K295)</f>
        <v/>
      </c>
      <c r="M295" s="11">
        <f>IF($A295="","",DATE(YEAR($A295),MONTH($A295),1))</f>
        <v/>
      </c>
    </row>
    <row r="296">
      <c r="A296" s="12" t="n"/>
      <c r="I296" s="10" t="n"/>
      <c r="J296" s="13" t="n"/>
      <c r="K296" s="10">
        <f>IF($I296="","",ROUND($I296*IF($J296="",Settings!$B$6,$J296),0))</f>
        <v/>
      </c>
      <c r="L296" s="10">
        <f>IF($I296="","",$I296+$K296)</f>
        <v/>
      </c>
      <c r="M296" s="11">
        <f>IF($A296="","",DATE(YEAR($A296),MONTH($A296),1))</f>
        <v/>
      </c>
    </row>
    <row r="297">
      <c r="A297" s="12" t="n"/>
      <c r="I297" s="10" t="n"/>
      <c r="J297" s="13" t="n"/>
      <c r="K297" s="10">
        <f>IF($I297="","",ROUND($I297*IF($J297="",Settings!$B$6,$J297),0))</f>
        <v/>
      </c>
      <c r="L297" s="10">
        <f>IF($I297="","",$I297+$K297)</f>
        <v/>
      </c>
      <c r="M297" s="11">
        <f>IF($A297="","",DATE(YEAR($A297),MONTH($A297),1))</f>
        <v/>
      </c>
    </row>
    <row r="298">
      <c r="A298" s="12" t="n"/>
      <c r="I298" s="10" t="n"/>
      <c r="J298" s="13" t="n"/>
      <c r="K298" s="10">
        <f>IF($I298="","",ROUND($I298*IF($J298="",Settings!$B$6,$J298),0))</f>
        <v/>
      </c>
      <c r="L298" s="10">
        <f>IF($I298="","",$I298+$K298)</f>
        <v/>
      </c>
      <c r="M298" s="11">
        <f>IF($A298="","",DATE(YEAR($A298),MONTH($A298),1))</f>
        <v/>
      </c>
    </row>
    <row r="299">
      <c r="A299" s="12" t="n"/>
      <c r="I299" s="10" t="n"/>
      <c r="J299" s="13" t="n"/>
      <c r="K299" s="10">
        <f>IF($I299="","",ROUND($I299*IF($J299="",Settings!$B$6,$J299),0))</f>
        <v/>
      </c>
      <c r="L299" s="10">
        <f>IF($I299="","",$I299+$K299)</f>
        <v/>
      </c>
      <c r="M299" s="11">
        <f>IF($A299="","",DATE(YEAR($A299),MONTH($A299),1))</f>
        <v/>
      </c>
    </row>
    <row r="300">
      <c r="A300" s="12" t="n"/>
      <c r="I300" s="10" t="n"/>
      <c r="J300" s="13" t="n"/>
      <c r="K300" s="10">
        <f>IF($I300="","",ROUND($I300*IF($J300="",Settings!$B$6,$J300),0))</f>
        <v/>
      </c>
      <c r="L300" s="10">
        <f>IF($I300="","",$I300+$K300)</f>
        <v/>
      </c>
      <c r="M300" s="11">
        <f>IF($A300="","",DATE(YEAR($A300),MONTH($A300),1))</f>
        <v/>
      </c>
    </row>
    <row r="301">
      <c r="A301" s="12" t="n"/>
      <c r="I301" s="10" t="n"/>
      <c r="J301" s="13" t="n"/>
      <c r="K301" s="10">
        <f>IF($I301="","",ROUND($I301*IF($J301="",Settings!$B$6,$J301),0))</f>
        <v/>
      </c>
      <c r="L301" s="10">
        <f>IF($I301="","",$I301+$K301)</f>
        <v/>
      </c>
      <c r="M301" s="11">
        <f>IF($A301="","",DATE(YEAR($A301),MONTH($A301),1))</f>
        <v/>
      </c>
    </row>
    <row r="302">
      <c r="A302" s="12" t="n"/>
      <c r="I302" s="10" t="n"/>
      <c r="J302" s="13" t="n"/>
      <c r="K302" s="10">
        <f>IF($I302="","",ROUND($I302*IF($J302="",Settings!$B$6,$J302),0))</f>
        <v/>
      </c>
      <c r="L302" s="10">
        <f>IF($I302="","",$I302+$K302)</f>
        <v/>
      </c>
      <c r="M302" s="11">
        <f>IF($A302="","",DATE(YEAR($A302),MONTH($A302),1))</f>
        <v/>
      </c>
    </row>
    <row r="303">
      <c r="A303" s="12" t="n"/>
      <c r="I303" s="10" t="n"/>
      <c r="J303" s="13" t="n"/>
      <c r="K303" s="10">
        <f>IF($I303="","",ROUND($I303*IF($J303="",Settings!$B$6,$J303),0))</f>
        <v/>
      </c>
      <c r="L303" s="10">
        <f>IF($I303="","",$I303+$K303)</f>
        <v/>
      </c>
      <c r="M303" s="11">
        <f>IF($A303="","",DATE(YEAR($A303),MONTH($A303),1))</f>
        <v/>
      </c>
    </row>
    <row r="304">
      <c r="A304" s="12" t="n"/>
      <c r="I304" s="10" t="n"/>
      <c r="J304" s="13" t="n"/>
      <c r="K304" s="10">
        <f>IF($I304="","",ROUND($I304*IF($J304="",Settings!$B$6,$J304),0))</f>
        <v/>
      </c>
      <c r="L304" s="10">
        <f>IF($I304="","",$I304+$K304)</f>
        <v/>
      </c>
      <c r="M304" s="11">
        <f>IF($A304="","",DATE(YEAR($A304),MONTH($A304),1))</f>
        <v/>
      </c>
    </row>
    <row r="305">
      <c r="A305" s="12" t="n"/>
      <c r="I305" s="10" t="n"/>
      <c r="J305" s="13" t="n"/>
      <c r="K305" s="10">
        <f>IF($I305="","",ROUND($I305*IF($J305="",Settings!$B$6,$J305),0))</f>
        <v/>
      </c>
      <c r="L305" s="10">
        <f>IF($I305="","",$I305+$K305)</f>
        <v/>
      </c>
      <c r="M305" s="11">
        <f>IF($A305="","",DATE(YEAR($A305),MONTH($A305),1))</f>
        <v/>
      </c>
    </row>
    <row r="306">
      <c r="A306" s="12" t="n"/>
      <c r="I306" s="10" t="n"/>
      <c r="J306" s="13" t="n"/>
      <c r="K306" s="10">
        <f>IF($I306="","",ROUND($I306*IF($J306="",Settings!$B$6,$J306),0))</f>
        <v/>
      </c>
      <c r="L306" s="10">
        <f>IF($I306="","",$I306+$K306)</f>
        <v/>
      </c>
      <c r="M306" s="11">
        <f>IF($A306="","",DATE(YEAR($A306),MONTH($A306),1))</f>
        <v/>
      </c>
    </row>
    <row r="307">
      <c r="A307" s="12" t="n"/>
      <c r="I307" s="10" t="n"/>
      <c r="J307" s="13" t="n"/>
      <c r="K307" s="10">
        <f>IF($I307="","",ROUND($I307*IF($J307="",Settings!$B$6,$J307),0))</f>
        <v/>
      </c>
      <c r="L307" s="10">
        <f>IF($I307="","",$I307+$K307)</f>
        <v/>
      </c>
      <c r="M307" s="11">
        <f>IF($A307="","",DATE(YEAR($A307),MONTH($A307),1))</f>
        <v/>
      </c>
    </row>
    <row r="308">
      <c r="A308" s="12" t="n"/>
      <c r="I308" s="10" t="n"/>
      <c r="J308" s="13" t="n"/>
      <c r="K308" s="10">
        <f>IF($I308="","",ROUND($I308*IF($J308="",Settings!$B$6,$J308),0))</f>
        <v/>
      </c>
      <c r="L308" s="10">
        <f>IF($I308="","",$I308+$K308)</f>
        <v/>
      </c>
      <c r="M308" s="11">
        <f>IF($A308="","",DATE(YEAR($A308),MONTH($A308),1))</f>
        <v/>
      </c>
    </row>
    <row r="309">
      <c r="A309" s="12" t="n"/>
      <c r="I309" s="10" t="n"/>
      <c r="J309" s="13" t="n"/>
      <c r="K309" s="10">
        <f>IF($I309="","",ROUND($I309*IF($J309="",Settings!$B$6,$J309),0))</f>
        <v/>
      </c>
      <c r="L309" s="10">
        <f>IF($I309="","",$I309+$K309)</f>
        <v/>
      </c>
      <c r="M309" s="11">
        <f>IF($A309="","",DATE(YEAR($A309),MONTH($A309),1))</f>
        <v/>
      </c>
    </row>
    <row r="310">
      <c r="A310" s="12" t="n"/>
      <c r="I310" s="10" t="n"/>
      <c r="J310" s="13" t="n"/>
      <c r="K310" s="10">
        <f>IF($I310="","",ROUND($I310*IF($J310="",Settings!$B$6,$J310),0))</f>
        <v/>
      </c>
      <c r="L310" s="10">
        <f>IF($I310="","",$I310+$K310)</f>
        <v/>
      </c>
      <c r="M310" s="11">
        <f>IF($A310="","",DATE(YEAR($A310),MONTH($A310),1))</f>
        <v/>
      </c>
    </row>
    <row r="311">
      <c r="A311" s="12" t="n"/>
      <c r="I311" s="10" t="n"/>
      <c r="J311" s="13" t="n"/>
      <c r="K311" s="10">
        <f>IF($I311="","",ROUND($I311*IF($J311="",Settings!$B$6,$J311),0))</f>
        <v/>
      </c>
      <c r="L311" s="10">
        <f>IF($I311="","",$I311+$K311)</f>
        <v/>
      </c>
      <c r="M311" s="11">
        <f>IF($A311="","",DATE(YEAR($A311),MONTH($A311),1))</f>
        <v/>
      </c>
    </row>
    <row r="312">
      <c r="A312" s="12" t="n"/>
      <c r="I312" s="10" t="n"/>
      <c r="J312" s="13" t="n"/>
      <c r="K312" s="10">
        <f>IF($I312="","",ROUND($I312*IF($J312="",Settings!$B$6,$J312),0))</f>
        <v/>
      </c>
      <c r="L312" s="10">
        <f>IF($I312="","",$I312+$K312)</f>
        <v/>
      </c>
      <c r="M312" s="11">
        <f>IF($A312="","",DATE(YEAR($A312),MONTH($A312),1))</f>
        <v/>
      </c>
    </row>
    <row r="313">
      <c r="A313" s="12" t="n"/>
      <c r="I313" s="10" t="n"/>
      <c r="J313" s="13" t="n"/>
      <c r="K313" s="10">
        <f>IF($I313="","",ROUND($I313*IF($J313="",Settings!$B$6,$J313),0))</f>
        <v/>
      </c>
      <c r="L313" s="10">
        <f>IF($I313="","",$I313+$K313)</f>
        <v/>
      </c>
      <c r="M313" s="11">
        <f>IF($A313="","",DATE(YEAR($A313),MONTH($A313),1))</f>
        <v/>
      </c>
    </row>
    <row r="314">
      <c r="A314" s="12" t="n"/>
      <c r="I314" s="10" t="n"/>
      <c r="J314" s="13" t="n"/>
      <c r="K314" s="10">
        <f>IF($I314="","",ROUND($I314*IF($J314="",Settings!$B$6,$J314),0))</f>
        <v/>
      </c>
      <c r="L314" s="10">
        <f>IF($I314="","",$I314+$K314)</f>
        <v/>
      </c>
      <c r="M314" s="11">
        <f>IF($A314="","",DATE(YEAR($A314),MONTH($A314),1))</f>
        <v/>
      </c>
    </row>
    <row r="315">
      <c r="A315" s="12" t="n"/>
      <c r="I315" s="10" t="n"/>
      <c r="J315" s="13" t="n"/>
      <c r="K315" s="10">
        <f>IF($I315="","",ROUND($I315*IF($J315="",Settings!$B$6,$J315),0))</f>
        <v/>
      </c>
      <c r="L315" s="10">
        <f>IF($I315="","",$I315+$K315)</f>
        <v/>
      </c>
      <c r="M315" s="11">
        <f>IF($A315="","",DATE(YEAR($A315),MONTH($A315),1))</f>
        <v/>
      </c>
    </row>
    <row r="316">
      <c r="A316" s="12" t="n"/>
      <c r="I316" s="10" t="n"/>
      <c r="J316" s="13" t="n"/>
      <c r="K316" s="10">
        <f>IF($I316="","",ROUND($I316*IF($J316="",Settings!$B$6,$J316),0))</f>
        <v/>
      </c>
      <c r="L316" s="10">
        <f>IF($I316="","",$I316+$K316)</f>
        <v/>
      </c>
      <c r="M316" s="11">
        <f>IF($A316="","",DATE(YEAR($A316),MONTH($A316),1))</f>
        <v/>
      </c>
    </row>
    <row r="317">
      <c r="A317" s="12" t="n"/>
      <c r="I317" s="10" t="n"/>
      <c r="J317" s="13" t="n"/>
      <c r="K317" s="10">
        <f>IF($I317="","",ROUND($I317*IF($J317="",Settings!$B$6,$J317),0))</f>
        <v/>
      </c>
      <c r="L317" s="10">
        <f>IF($I317="","",$I317+$K317)</f>
        <v/>
      </c>
      <c r="M317" s="11">
        <f>IF($A317="","",DATE(YEAR($A317),MONTH($A317),1))</f>
        <v/>
      </c>
    </row>
    <row r="318">
      <c r="A318" s="12" t="n"/>
      <c r="I318" s="10" t="n"/>
      <c r="J318" s="13" t="n"/>
      <c r="K318" s="10">
        <f>IF($I318="","",ROUND($I318*IF($J318="",Settings!$B$6,$J318),0))</f>
        <v/>
      </c>
      <c r="L318" s="10">
        <f>IF($I318="","",$I318+$K318)</f>
        <v/>
      </c>
      <c r="M318" s="11">
        <f>IF($A318="","",DATE(YEAR($A318),MONTH($A318),1))</f>
        <v/>
      </c>
    </row>
    <row r="319">
      <c r="A319" s="12" t="n"/>
      <c r="I319" s="10" t="n"/>
      <c r="J319" s="13" t="n"/>
      <c r="K319" s="10">
        <f>IF($I319="","",ROUND($I319*IF($J319="",Settings!$B$6,$J319),0))</f>
        <v/>
      </c>
      <c r="L319" s="10">
        <f>IF($I319="","",$I319+$K319)</f>
        <v/>
      </c>
      <c r="M319" s="11">
        <f>IF($A319="","",DATE(YEAR($A319),MONTH($A319),1))</f>
        <v/>
      </c>
    </row>
    <row r="320">
      <c r="A320" s="12" t="n"/>
      <c r="I320" s="10" t="n"/>
      <c r="J320" s="13" t="n"/>
      <c r="K320" s="10">
        <f>IF($I320="","",ROUND($I320*IF($J320="",Settings!$B$6,$J320),0))</f>
        <v/>
      </c>
      <c r="L320" s="10">
        <f>IF($I320="","",$I320+$K320)</f>
        <v/>
      </c>
      <c r="M320" s="11">
        <f>IF($A320="","",DATE(YEAR($A320),MONTH($A320),1))</f>
        <v/>
      </c>
    </row>
    <row r="321">
      <c r="A321" s="12" t="n"/>
      <c r="I321" s="10" t="n"/>
      <c r="J321" s="13" t="n"/>
      <c r="K321" s="10">
        <f>IF($I321="","",ROUND($I321*IF($J321="",Settings!$B$6,$J321),0))</f>
        <v/>
      </c>
      <c r="L321" s="10">
        <f>IF($I321="","",$I321+$K321)</f>
        <v/>
      </c>
      <c r="M321" s="11">
        <f>IF($A321="","",DATE(YEAR($A321),MONTH($A321),1))</f>
        <v/>
      </c>
    </row>
    <row r="322">
      <c r="A322" s="12" t="n"/>
      <c r="I322" s="10" t="n"/>
      <c r="J322" s="13" t="n"/>
      <c r="K322" s="10">
        <f>IF($I322="","",ROUND($I322*IF($J322="",Settings!$B$6,$J322),0))</f>
        <v/>
      </c>
      <c r="L322" s="10">
        <f>IF($I322="","",$I322+$K322)</f>
        <v/>
      </c>
      <c r="M322" s="11">
        <f>IF($A322="","",DATE(YEAR($A322),MONTH($A322),1))</f>
        <v/>
      </c>
    </row>
    <row r="323">
      <c r="A323" s="12" t="n"/>
      <c r="I323" s="10" t="n"/>
      <c r="J323" s="13" t="n"/>
      <c r="K323" s="10">
        <f>IF($I323="","",ROUND($I323*IF($J323="",Settings!$B$6,$J323),0))</f>
        <v/>
      </c>
      <c r="L323" s="10">
        <f>IF($I323="","",$I323+$K323)</f>
        <v/>
      </c>
      <c r="M323" s="11">
        <f>IF($A323="","",DATE(YEAR($A323),MONTH($A323),1))</f>
        <v/>
      </c>
    </row>
    <row r="324">
      <c r="A324" s="12" t="n"/>
      <c r="I324" s="10" t="n"/>
      <c r="J324" s="13" t="n"/>
      <c r="K324" s="10">
        <f>IF($I324="","",ROUND($I324*IF($J324="",Settings!$B$6,$J324),0))</f>
        <v/>
      </c>
      <c r="L324" s="10">
        <f>IF($I324="","",$I324+$K324)</f>
        <v/>
      </c>
      <c r="M324" s="11">
        <f>IF($A324="","",DATE(YEAR($A324),MONTH($A324),1))</f>
        <v/>
      </c>
    </row>
    <row r="325">
      <c r="A325" s="12" t="n"/>
      <c r="I325" s="10" t="n"/>
      <c r="J325" s="13" t="n"/>
      <c r="K325" s="10">
        <f>IF($I325="","",ROUND($I325*IF($J325="",Settings!$B$6,$J325),0))</f>
        <v/>
      </c>
      <c r="L325" s="10">
        <f>IF($I325="","",$I325+$K325)</f>
        <v/>
      </c>
      <c r="M325" s="11">
        <f>IF($A325="","",DATE(YEAR($A325),MONTH($A325),1))</f>
        <v/>
      </c>
    </row>
    <row r="326">
      <c r="A326" s="12" t="n"/>
      <c r="I326" s="10" t="n"/>
      <c r="J326" s="13" t="n"/>
      <c r="K326" s="10">
        <f>IF($I326="","",ROUND($I326*IF($J326="",Settings!$B$6,$J326),0))</f>
        <v/>
      </c>
      <c r="L326" s="10">
        <f>IF($I326="","",$I326+$K326)</f>
        <v/>
      </c>
      <c r="M326" s="11">
        <f>IF($A326="","",DATE(YEAR($A326),MONTH($A326),1))</f>
        <v/>
      </c>
    </row>
    <row r="327">
      <c r="A327" s="12" t="n"/>
      <c r="I327" s="10" t="n"/>
      <c r="J327" s="13" t="n"/>
      <c r="K327" s="10">
        <f>IF($I327="","",ROUND($I327*IF($J327="",Settings!$B$6,$J327),0))</f>
        <v/>
      </c>
      <c r="L327" s="10">
        <f>IF($I327="","",$I327+$K327)</f>
        <v/>
      </c>
      <c r="M327" s="11">
        <f>IF($A327="","",DATE(YEAR($A327),MONTH($A327),1))</f>
        <v/>
      </c>
    </row>
    <row r="328">
      <c r="A328" s="12" t="n"/>
      <c r="I328" s="10" t="n"/>
      <c r="J328" s="13" t="n"/>
      <c r="K328" s="10">
        <f>IF($I328="","",ROUND($I328*IF($J328="",Settings!$B$6,$J328),0))</f>
        <v/>
      </c>
      <c r="L328" s="10">
        <f>IF($I328="","",$I328+$K328)</f>
        <v/>
      </c>
      <c r="M328" s="11">
        <f>IF($A328="","",DATE(YEAR($A328),MONTH($A328),1))</f>
        <v/>
      </c>
    </row>
    <row r="329">
      <c r="A329" s="12" t="n"/>
      <c r="I329" s="10" t="n"/>
      <c r="J329" s="13" t="n"/>
      <c r="K329" s="10">
        <f>IF($I329="","",ROUND($I329*IF($J329="",Settings!$B$6,$J329),0))</f>
        <v/>
      </c>
      <c r="L329" s="10">
        <f>IF($I329="","",$I329+$K329)</f>
        <v/>
      </c>
      <c r="M329" s="11">
        <f>IF($A329="","",DATE(YEAR($A329),MONTH($A329),1))</f>
        <v/>
      </c>
    </row>
    <row r="330">
      <c r="A330" s="12" t="n"/>
      <c r="I330" s="10" t="n"/>
      <c r="J330" s="13" t="n"/>
      <c r="K330" s="10">
        <f>IF($I330="","",ROUND($I330*IF($J330="",Settings!$B$6,$J330),0))</f>
        <v/>
      </c>
      <c r="L330" s="10">
        <f>IF($I330="","",$I330+$K330)</f>
        <v/>
      </c>
      <c r="M330" s="11">
        <f>IF($A330="","",DATE(YEAR($A330),MONTH($A330),1))</f>
        <v/>
      </c>
    </row>
    <row r="331">
      <c r="A331" s="12" t="n"/>
      <c r="I331" s="10" t="n"/>
      <c r="J331" s="13" t="n"/>
      <c r="K331" s="10">
        <f>IF($I331="","",ROUND($I331*IF($J331="",Settings!$B$6,$J331),0))</f>
        <v/>
      </c>
      <c r="L331" s="10">
        <f>IF($I331="","",$I331+$K331)</f>
        <v/>
      </c>
      <c r="M331" s="11">
        <f>IF($A331="","",DATE(YEAR($A331),MONTH($A331),1))</f>
        <v/>
      </c>
    </row>
    <row r="332">
      <c r="A332" s="12" t="n"/>
      <c r="I332" s="10" t="n"/>
      <c r="J332" s="13" t="n"/>
      <c r="K332" s="10">
        <f>IF($I332="","",ROUND($I332*IF($J332="",Settings!$B$6,$J332),0))</f>
        <v/>
      </c>
      <c r="L332" s="10">
        <f>IF($I332="","",$I332+$K332)</f>
        <v/>
      </c>
      <c r="M332" s="11">
        <f>IF($A332="","",DATE(YEAR($A332),MONTH($A332),1))</f>
        <v/>
      </c>
    </row>
    <row r="333">
      <c r="A333" s="12" t="n"/>
      <c r="I333" s="10" t="n"/>
      <c r="J333" s="13" t="n"/>
      <c r="K333" s="10">
        <f>IF($I333="","",ROUND($I333*IF($J333="",Settings!$B$6,$J333),0))</f>
        <v/>
      </c>
      <c r="L333" s="10">
        <f>IF($I333="","",$I333+$K333)</f>
        <v/>
      </c>
      <c r="M333" s="11">
        <f>IF($A333="","",DATE(YEAR($A333),MONTH($A333),1))</f>
        <v/>
      </c>
    </row>
    <row r="334">
      <c r="A334" s="12" t="n"/>
      <c r="I334" s="10" t="n"/>
      <c r="J334" s="13" t="n"/>
      <c r="K334" s="10">
        <f>IF($I334="","",ROUND($I334*IF($J334="",Settings!$B$6,$J334),0))</f>
        <v/>
      </c>
      <c r="L334" s="10">
        <f>IF($I334="","",$I334+$K334)</f>
        <v/>
      </c>
      <c r="M334" s="11">
        <f>IF($A334="","",DATE(YEAR($A334),MONTH($A334),1))</f>
        <v/>
      </c>
    </row>
    <row r="335">
      <c r="A335" s="12" t="n"/>
      <c r="I335" s="10" t="n"/>
      <c r="J335" s="13" t="n"/>
      <c r="K335" s="10">
        <f>IF($I335="","",ROUND($I335*IF($J335="",Settings!$B$6,$J335),0))</f>
        <v/>
      </c>
      <c r="L335" s="10">
        <f>IF($I335="","",$I335+$K335)</f>
        <v/>
      </c>
      <c r="M335" s="11">
        <f>IF($A335="","",DATE(YEAR($A335),MONTH($A335),1))</f>
        <v/>
      </c>
    </row>
    <row r="336">
      <c r="A336" s="12" t="n"/>
      <c r="I336" s="10" t="n"/>
      <c r="J336" s="13" t="n"/>
      <c r="K336" s="10">
        <f>IF($I336="","",ROUND($I336*IF($J336="",Settings!$B$6,$J336),0))</f>
        <v/>
      </c>
      <c r="L336" s="10">
        <f>IF($I336="","",$I336+$K336)</f>
        <v/>
      </c>
      <c r="M336" s="11">
        <f>IF($A336="","",DATE(YEAR($A336),MONTH($A336),1))</f>
        <v/>
      </c>
    </row>
    <row r="337">
      <c r="A337" s="12" t="n"/>
      <c r="I337" s="10" t="n"/>
      <c r="J337" s="13" t="n"/>
      <c r="K337" s="10">
        <f>IF($I337="","",ROUND($I337*IF($J337="",Settings!$B$6,$J337),0))</f>
        <v/>
      </c>
      <c r="L337" s="10">
        <f>IF($I337="","",$I337+$K337)</f>
        <v/>
      </c>
      <c r="M337" s="11">
        <f>IF($A337="","",DATE(YEAR($A337),MONTH($A337),1))</f>
        <v/>
      </c>
    </row>
    <row r="338">
      <c r="A338" s="12" t="n"/>
      <c r="I338" s="10" t="n"/>
      <c r="J338" s="13" t="n"/>
      <c r="K338" s="10">
        <f>IF($I338="","",ROUND($I338*IF($J338="",Settings!$B$6,$J338),0))</f>
        <v/>
      </c>
      <c r="L338" s="10">
        <f>IF($I338="","",$I338+$K338)</f>
        <v/>
      </c>
      <c r="M338" s="11">
        <f>IF($A338="","",DATE(YEAR($A338),MONTH($A338),1))</f>
        <v/>
      </c>
    </row>
    <row r="339">
      <c r="A339" s="12" t="n"/>
      <c r="I339" s="10" t="n"/>
      <c r="J339" s="13" t="n"/>
      <c r="K339" s="10">
        <f>IF($I339="","",ROUND($I339*IF($J339="",Settings!$B$6,$J339),0))</f>
        <v/>
      </c>
      <c r="L339" s="10">
        <f>IF($I339="","",$I339+$K339)</f>
        <v/>
      </c>
      <c r="M339" s="11">
        <f>IF($A339="","",DATE(YEAR($A339),MONTH($A339),1))</f>
        <v/>
      </c>
    </row>
    <row r="340">
      <c r="A340" s="12" t="n"/>
      <c r="I340" s="10" t="n"/>
      <c r="J340" s="13" t="n"/>
      <c r="K340" s="10">
        <f>IF($I340="","",ROUND($I340*IF($J340="",Settings!$B$6,$J340),0))</f>
        <v/>
      </c>
      <c r="L340" s="10">
        <f>IF($I340="","",$I340+$K340)</f>
        <v/>
      </c>
      <c r="M340" s="11">
        <f>IF($A340="","",DATE(YEAR($A340),MONTH($A340),1))</f>
        <v/>
      </c>
    </row>
    <row r="341">
      <c r="A341" s="12" t="n"/>
      <c r="I341" s="10" t="n"/>
      <c r="J341" s="13" t="n"/>
      <c r="K341" s="10">
        <f>IF($I341="","",ROUND($I341*IF($J341="",Settings!$B$6,$J341),0))</f>
        <v/>
      </c>
      <c r="L341" s="10">
        <f>IF($I341="","",$I341+$K341)</f>
        <v/>
      </c>
      <c r="M341" s="11">
        <f>IF($A341="","",DATE(YEAR($A341),MONTH($A341),1))</f>
        <v/>
      </c>
    </row>
    <row r="342">
      <c r="A342" s="12" t="n"/>
      <c r="I342" s="10" t="n"/>
      <c r="J342" s="13" t="n"/>
      <c r="K342" s="10">
        <f>IF($I342="","",ROUND($I342*IF($J342="",Settings!$B$6,$J342),0))</f>
        <v/>
      </c>
      <c r="L342" s="10">
        <f>IF($I342="","",$I342+$K342)</f>
        <v/>
      </c>
      <c r="M342" s="11">
        <f>IF($A342="","",DATE(YEAR($A342),MONTH($A342),1))</f>
        <v/>
      </c>
    </row>
    <row r="343">
      <c r="A343" s="12" t="n"/>
      <c r="I343" s="10" t="n"/>
      <c r="J343" s="13" t="n"/>
      <c r="K343" s="10">
        <f>IF($I343="","",ROUND($I343*IF($J343="",Settings!$B$6,$J343),0))</f>
        <v/>
      </c>
      <c r="L343" s="10">
        <f>IF($I343="","",$I343+$K343)</f>
        <v/>
      </c>
      <c r="M343" s="11">
        <f>IF($A343="","",DATE(YEAR($A343),MONTH($A343),1))</f>
        <v/>
      </c>
    </row>
    <row r="344">
      <c r="A344" s="12" t="n"/>
      <c r="I344" s="10" t="n"/>
      <c r="J344" s="13" t="n"/>
      <c r="K344" s="10">
        <f>IF($I344="","",ROUND($I344*IF($J344="",Settings!$B$6,$J344),0))</f>
        <v/>
      </c>
      <c r="L344" s="10">
        <f>IF($I344="","",$I344+$K344)</f>
        <v/>
      </c>
      <c r="M344" s="11">
        <f>IF($A344="","",DATE(YEAR($A344),MONTH($A344),1))</f>
        <v/>
      </c>
    </row>
    <row r="345">
      <c r="A345" s="12" t="n"/>
      <c r="I345" s="10" t="n"/>
      <c r="J345" s="13" t="n"/>
      <c r="K345" s="10">
        <f>IF($I345="","",ROUND($I345*IF($J345="",Settings!$B$6,$J345),0))</f>
        <v/>
      </c>
      <c r="L345" s="10">
        <f>IF($I345="","",$I345+$K345)</f>
        <v/>
      </c>
      <c r="M345" s="11">
        <f>IF($A345="","",DATE(YEAR($A345),MONTH($A345),1))</f>
        <v/>
      </c>
    </row>
    <row r="346">
      <c r="A346" s="12" t="n"/>
      <c r="I346" s="10" t="n"/>
      <c r="J346" s="13" t="n"/>
      <c r="K346" s="10">
        <f>IF($I346="","",ROUND($I346*IF($J346="",Settings!$B$6,$J346),0))</f>
        <v/>
      </c>
      <c r="L346" s="10">
        <f>IF($I346="","",$I346+$K346)</f>
        <v/>
      </c>
      <c r="M346" s="11">
        <f>IF($A346="","",DATE(YEAR($A346),MONTH($A346),1))</f>
        <v/>
      </c>
    </row>
    <row r="347">
      <c r="A347" s="12" t="n"/>
      <c r="I347" s="10" t="n"/>
      <c r="J347" s="13" t="n"/>
      <c r="K347" s="10">
        <f>IF($I347="","",ROUND($I347*IF($J347="",Settings!$B$6,$J347),0))</f>
        <v/>
      </c>
      <c r="L347" s="10">
        <f>IF($I347="","",$I347+$K347)</f>
        <v/>
      </c>
      <c r="M347" s="11">
        <f>IF($A347="","",DATE(YEAR($A347),MONTH($A347),1))</f>
        <v/>
      </c>
    </row>
    <row r="348">
      <c r="A348" s="12" t="n"/>
      <c r="I348" s="10" t="n"/>
      <c r="J348" s="13" t="n"/>
      <c r="K348" s="10">
        <f>IF($I348="","",ROUND($I348*IF($J348="",Settings!$B$6,$J348),0))</f>
        <v/>
      </c>
      <c r="L348" s="10">
        <f>IF($I348="","",$I348+$K348)</f>
        <v/>
      </c>
      <c r="M348" s="11">
        <f>IF($A348="","",DATE(YEAR($A348),MONTH($A348),1))</f>
        <v/>
      </c>
    </row>
    <row r="349">
      <c r="A349" s="12" t="n"/>
      <c r="I349" s="10" t="n"/>
      <c r="J349" s="13" t="n"/>
      <c r="K349" s="10">
        <f>IF($I349="","",ROUND($I349*IF($J349="",Settings!$B$6,$J349),0))</f>
        <v/>
      </c>
      <c r="L349" s="10">
        <f>IF($I349="","",$I349+$K349)</f>
        <v/>
      </c>
      <c r="M349" s="11">
        <f>IF($A349="","",DATE(YEAR($A349),MONTH($A349),1))</f>
        <v/>
      </c>
    </row>
    <row r="350">
      <c r="A350" s="12" t="n"/>
      <c r="I350" s="10" t="n"/>
      <c r="J350" s="13" t="n"/>
      <c r="K350" s="10">
        <f>IF($I350="","",ROUND($I350*IF($J350="",Settings!$B$6,$J350),0))</f>
        <v/>
      </c>
      <c r="L350" s="10">
        <f>IF($I350="","",$I350+$K350)</f>
        <v/>
      </c>
      <c r="M350" s="11">
        <f>IF($A350="","",DATE(YEAR($A350),MONTH($A350),1))</f>
        <v/>
      </c>
    </row>
    <row r="351">
      <c r="A351" s="12" t="n"/>
      <c r="I351" s="10" t="n"/>
      <c r="J351" s="13" t="n"/>
      <c r="K351" s="10">
        <f>IF($I351="","",ROUND($I351*IF($J351="",Settings!$B$6,$J351),0))</f>
        <v/>
      </c>
      <c r="L351" s="10">
        <f>IF($I351="","",$I351+$K351)</f>
        <v/>
      </c>
      <c r="M351" s="11">
        <f>IF($A351="","",DATE(YEAR($A351),MONTH($A351),1))</f>
        <v/>
      </c>
    </row>
    <row r="352">
      <c r="A352" s="12" t="n"/>
      <c r="I352" s="10" t="n"/>
      <c r="J352" s="13" t="n"/>
      <c r="K352" s="10">
        <f>IF($I352="","",ROUND($I352*IF($J352="",Settings!$B$6,$J352),0))</f>
        <v/>
      </c>
      <c r="L352" s="10">
        <f>IF($I352="","",$I352+$K352)</f>
        <v/>
      </c>
      <c r="M352" s="11">
        <f>IF($A352="","",DATE(YEAR($A352),MONTH($A352),1))</f>
        <v/>
      </c>
    </row>
    <row r="353">
      <c r="A353" s="12" t="n"/>
      <c r="I353" s="10" t="n"/>
      <c r="J353" s="13" t="n"/>
      <c r="K353" s="10">
        <f>IF($I353="","",ROUND($I353*IF($J353="",Settings!$B$6,$J353),0))</f>
        <v/>
      </c>
      <c r="L353" s="10">
        <f>IF($I353="","",$I353+$K353)</f>
        <v/>
      </c>
      <c r="M353" s="11">
        <f>IF($A353="","",DATE(YEAR($A353),MONTH($A353),1))</f>
        <v/>
      </c>
    </row>
    <row r="354">
      <c r="A354" s="12" t="n"/>
      <c r="I354" s="10" t="n"/>
      <c r="J354" s="13" t="n"/>
      <c r="K354" s="10">
        <f>IF($I354="","",ROUND($I354*IF($J354="",Settings!$B$6,$J354),0))</f>
        <v/>
      </c>
      <c r="L354" s="10">
        <f>IF($I354="","",$I354+$K354)</f>
        <v/>
      </c>
      <c r="M354" s="11">
        <f>IF($A354="","",DATE(YEAR($A354),MONTH($A354),1))</f>
        <v/>
      </c>
    </row>
    <row r="355">
      <c r="A355" s="12" t="n"/>
      <c r="I355" s="10" t="n"/>
      <c r="J355" s="13" t="n"/>
      <c r="K355" s="10">
        <f>IF($I355="","",ROUND($I355*IF($J355="",Settings!$B$6,$J355),0))</f>
        <v/>
      </c>
      <c r="L355" s="10">
        <f>IF($I355="","",$I355+$K355)</f>
        <v/>
      </c>
      <c r="M355" s="11">
        <f>IF($A355="","",DATE(YEAR($A355),MONTH($A355),1))</f>
        <v/>
      </c>
    </row>
    <row r="356">
      <c r="A356" s="12" t="n"/>
      <c r="I356" s="10" t="n"/>
      <c r="J356" s="13" t="n"/>
      <c r="K356" s="10">
        <f>IF($I356="","",ROUND($I356*IF($J356="",Settings!$B$6,$J356),0))</f>
        <v/>
      </c>
      <c r="L356" s="10">
        <f>IF($I356="","",$I356+$K356)</f>
        <v/>
      </c>
      <c r="M356" s="11">
        <f>IF($A356="","",DATE(YEAR($A356),MONTH($A356),1))</f>
        <v/>
      </c>
    </row>
    <row r="357">
      <c r="A357" s="12" t="n"/>
      <c r="I357" s="10" t="n"/>
      <c r="J357" s="13" t="n"/>
      <c r="K357" s="10">
        <f>IF($I357="","",ROUND($I357*IF($J357="",Settings!$B$6,$J357),0))</f>
        <v/>
      </c>
      <c r="L357" s="10">
        <f>IF($I357="","",$I357+$K357)</f>
        <v/>
      </c>
      <c r="M357" s="11">
        <f>IF($A357="","",DATE(YEAR($A357),MONTH($A357),1))</f>
        <v/>
      </c>
    </row>
    <row r="358">
      <c r="A358" s="12" t="n"/>
      <c r="I358" s="10" t="n"/>
      <c r="J358" s="13" t="n"/>
      <c r="K358" s="10">
        <f>IF($I358="","",ROUND($I358*IF($J358="",Settings!$B$6,$J358),0))</f>
        <v/>
      </c>
      <c r="L358" s="10">
        <f>IF($I358="","",$I358+$K358)</f>
        <v/>
      </c>
      <c r="M358" s="11">
        <f>IF($A358="","",DATE(YEAR($A358),MONTH($A358),1))</f>
        <v/>
      </c>
    </row>
    <row r="359">
      <c r="A359" s="12" t="n"/>
      <c r="I359" s="10" t="n"/>
      <c r="J359" s="13" t="n"/>
      <c r="K359" s="10">
        <f>IF($I359="","",ROUND($I359*IF($J359="",Settings!$B$6,$J359),0))</f>
        <v/>
      </c>
      <c r="L359" s="10">
        <f>IF($I359="","",$I359+$K359)</f>
        <v/>
      </c>
      <c r="M359" s="11">
        <f>IF($A359="","",DATE(YEAR($A359),MONTH($A359),1))</f>
        <v/>
      </c>
    </row>
    <row r="360">
      <c r="A360" s="12" t="n"/>
      <c r="I360" s="10" t="n"/>
      <c r="J360" s="13" t="n"/>
      <c r="K360" s="10">
        <f>IF($I360="","",ROUND($I360*IF($J360="",Settings!$B$6,$J360),0))</f>
        <v/>
      </c>
      <c r="L360" s="10">
        <f>IF($I360="","",$I360+$K360)</f>
        <v/>
      </c>
      <c r="M360" s="11">
        <f>IF($A360="","",DATE(YEAR($A360),MONTH($A360),1))</f>
        <v/>
      </c>
    </row>
    <row r="361">
      <c r="A361" s="12" t="n"/>
      <c r="I361" s="10" t="n"/>
      <c r="J361" s="13" t="n"/>
      <c r="K361" s="10">
        <f>IF($I361="","",ROUND($I361*IF($J361="",Settings!$B$6,$J361),0))</f>
        <v/>
      </c>
      <c r="L361" s="10">
        <f>IF($I361="","",$I361+$K361)</f>
        <v/>
      </c>
      <c r="M361" s="11">
        <f>IF($A361="","",DATE(YEAR($A361),MONTH($A361),1))</f>
        <v/>
      </c>
    </row>
    <row r="362">
      <c r="A362" s="12" t="n"/>
      <c r="I362" s="10" t="n"/>
      <c r="J362" s="13" t="n"/>
      <c r="K362" s="10">
        <f>IF($I362="","",ROUND($I362*IF($J362="",Settings!$B$6,$J362),0))</f>
        <v/>
      </c>
      <c r="L362" s="10">
        <f>IF($I362="","",$I362+$K362)</f>
        <v/>
      </c>
      <c r="M362" s="11">
        <f>IF($A362="","",DATE(YEAR($A362),MONTH($A362),1))</f>
        <v/>
      </c>
    </row>
    <row r="363">
      <c r="A363" s="12" t="n"/>
      <c r="I363" s="10" t="n"/>
      <c r="J363" s="13" t="n"/>
      <c r="K363" s="10">
        <f>IF($I363="","",ROUND($I363*IF($J363="",Settings!$B$6,$J363),0))</f>
        <v/>
      </c>
      <c r="L363" s="10">
        <f>IF($I363="","",$I363+$K363)</f>
        <v/>
      </c>
      <c r="M363" s="11">
        <f>IF($A363="","",DATE(YEAR($A363),MONTH($A363),1))</f>
        <v/>
      </c>
    </row>
    <row r="364">
      <c r="A364" s="12" t="n"/>
      <c r="I364" s="10" t="n"/>
      <c r="J364" s="13" t="n"/>
      <c r="K364" s="10">
        <f>IF($I364="","",ROUND($I364*IF($J364="",Settings!$B$6,$J364),0))</f>
        <v/>
      </c>
      <c r="L364" s="10">
        <f>IF($I364="","",$I364+$K364)</f>
        <v/>
      </c>
      <c r="M364" s="11">
        <f>IF($A364="","",DATE(YEAR($A364),MONTH($A364),1))</f>
        <v/>
      </c>
    </row>
    <row r="365">
      <c r="A365" s="12" t="n"/>
      <c r="I365" s="10" t="n"/>
      <c r="J365" s="13" t="n"/>
      <c r="K365" s="10">
        <f>IF($I365="","",ROUND($I365*IF($J365="",Settings!$B$6,$J365),0))</f>
        <v/>
      </c>
      <c r="L365" s="10">
        <f>IF($I365="","",$I365+$K365)</f>
        <v/>
      </c>
      <c r="M365" s="11">
        <f>IF($A365="","",DATE(YEAR($A365),MONTH($A365),1))</f>
        <v/>
      </c>
    </row>
    <row r="366">
      <c r="A366" s="12" t="n"/>
      <c r="I366" s="10" t="n"/>
      <c r="J366" s="13" t="n"/>
      <c r="K366" s="10">
        <f>IF($I366="","",ROUND($I366*IF($J366="",Settings!$B$6,$J366),0))</f>
        <v/>
      </c>
      <c r="L366" s="10">
        <f>IF($I366="","",$I366+$K366)</f>
        <v/>
      </c>
      <c r="M366" s="11">
        <f>IF($A366="","",DATE(YEAR($A366),MONTH($A366),1))</f>
        <v/>
      </c>
    </row>
    <row r="367">
      <c r="A367" s="12" t="n"/>
      <c r="I367" s="10" t="n"/>
      <c r="J367" s="13" t="n"/>
      <c r="K367" s="10">
        <f>IF($I367="","",ROUND($I367*IF($J367="",Settings!$B$6,$J367),0))</f>
        <v/>
      </c>
      <c r="L367" s="10">
        <f>IF($I367="","",$I367+$K367)</f>
        <v/>
      </c>
      <c r="M367" s="11">
        <f>IF($A367="","",DATE(YEAR($A367),MONTH($A367),1))</f>
        <v/>
      </c>
    </row>
    <row r="368">
      <c r="A368" s="12" t="n"/>
      <c r="I368" s="10" t="n"/>
      <c r="J368" s="13" t="n"/>
      <c r="K368" s="10">
        <f>IF($I368="","",ROUND($I368*IF($J368="",Settings!$B$6,$J368),0))</f>
        <v/>
      </c>
      <c r="L368" s="10">
        <f>IF($I368="","",$I368+$K368)</f>
        <v/>
      </c>
      <c r="M368" s="11">
        <f>IF($A368="","",DATE(YEAR($A368),MONTH($A368),1))</f>
        <v/>
      </c>
    </row>
    <row r="369">
      <c r="A369" s="12" t="n"/>
      <c r="I369" s="10" t="n"/>
      <c r="J369" s="13" t="n"/>
      <c r="K369" s="10">
        <f>IF($I369="","",ROUND($I369*IF($J369="",Settings!$B$6,$J369),0))</f>
        <v/>
      </c>
      <c r="L369" s="10">
        <f>IF($I369="","",$I369+$K369)</f>
        <v/>
      </c>
      <c r="M369" s="11">
        <f>IF($A369="","",DATE(YEAR($A369),MONTH($A369),1))</f>
        <v/>
      </c>
    </row>
    <row r="370">
      <c r="A370" s="12" t="n"/>
      <c r="I370" s="10" t="n"/>
      <c r="J370" s="13" t="n"/>
      <c r="K370" s="10">
        <f>IF($I370="","",ROUND($I370*IF($J370="",Settings!$B$6,$J370),0))</f>
        <v/>
      </c>
      <c r="L370" s="10">
        <f>IF($I370="","",$I370+$K370)</f>
        <v/>
      </c>
      <c r="M370" s="11">
        <f>IF($A370="","",DATE(YEAR($A370),MONTH($A370),1))</f>
        <v/>
      </c>
    </row>
    <row r="371">
      <c r="A371" s="12" t="n"/>
      <c r="I371" s="10" t="n"/>
      <c r="J371" s="13" t="n"/>
      <c r="K371" s="10">
        <f>IF($I371="","",ROUND($I371*IF($J371="",Settings!$B$6,$J371),0))</f>
        <v/>
      </c>
      <c r="L371" s="10">
        <f>IF($I371="","",$I371+$K371)</f>
        <v/>
      </c>
      <c r="M371" s="11">
        <f>IF($A371="","",DATE(YEAR($A371),MONTH($A371),1))</f>
        <v/>
      </c>
    </row>
    <row r="372">
      <c r="A372" s="12" t="n"/>
      <c r="I372" s="10" t="n"/>
      <c r="J372" s="13" t="n"/>
      <c r="K372" s="10">
        <f>IF($I372="","",ROUND($I372*IF($J372="",Settings!$B$6,$J372),0))</f>
        <v/>
      </c>
      <c r="L372" s="10">
        <f>IF($I372="","",$I372+$K372)</f>
        <v/>
      </c>
      <c r="M372" s="11">
        <f>IF($A372="","",DATE(YEAR($A372),MONTH($A372),1))</f>
        <v/>
      </c>
    </row>
    <row r="373">
      <c r="A373" s="12" t="n"/>
      <c r="I373" s="10" t="n"/>
      <c r="J373" s="13" t="n"/>
      <c r="K373" s="10">
        <f>IF($I373="","",ROUND($I373*IF($J373="",Settings!$B$6,$J373),0))</f>
        <v/>
      </c>
      <c r="L373" s="10">
        <f>IF($I373="","",$I373+$K373)</f>
        <v/>
      </c>
      <c r="M373" s="11">
        <f>IF($A373="","",DATE(YEAR($A373),MONTH($A373),1))</f>
        <v/>
      </c>
    </row>
    <row r="374">
      <c r="A374" s="12" t="n"/>
      <c r="I374" s="10" t="n"/>
      <c r="J374" s="13" t="n"/>
      <c r="K374" s="10">
        <f>IF($I374="","",ROUND($I374*IF($J374="",Settings!$B$6,$J374),0))</f>
        <v/>
      </c>
      <c r="L374" s="10">
        <f>IF($I374="","",$I374+$K374)</f>
        <v/>
      </c>
      <c r="M374" s="11">
        <f>IF($A374="","",DATE(YEAR($A374),MONTH($A374),1))</f>
        <v/>
      </c>
    </row>
    <row r="375">
      <c r="A375" s="12" t="n"/>
      <c r="I375" s="10" t="n"/>
      <c r="J375" s="13" t="n"/>
      <c r="K375" s="10">
        <f>IF($I375="","",ROUND($I375*IF($J375="",Settings!$B$6,$J375),0))</f>
        <v/>
      </c>
      <c r="L375" s="10">
        <f>IF($I375="","",$I375+$K375)</f>
        <v/>
      </c>
      <c r="M375" s="11">
        <f>IF($A375="","",DATE(YEAR($A375),MONTH($A375),1))</f>
        <v/>
      </c>
    </row>
    <row r="376">
      <c r="A376" s="12" t="n"/>
      <c r="I376" s="10" t="n"/>
      <c r="J376" s="13" t="n"/>
      <c r="K376" s="10">
        <f>IF($I376="","",ROUND($I376*IF($J376="",Settings!$B$6,$J376),0))</f>
        <v/>
      </c>
      <c r="L376" s="10">
        <f>IF($I376="","",$I376+$K376)</f>
        <v/>
      </c>
      <c r="M376" s="11">
        <f>IF($A376="","",DATE(YEAR($A376),MONTH($A376),1))</f>
        <v/>
      </c>
    </row>
    <row r="377">
      <c r="A377" s="12" t="n"/>
      <c r="I377" s="10" t="n"/>
      <c r="J377" s="13" t="n"/>
      <c r="K377" s="10">
        <f>IF($I377="","",ROUND($I377*IF($J377="",Settings!$B$6,$J377),0))</f>
        <v/>
      </c>
      <c r="L377" s="10">
        <f>IF($I377="","",$I377+$K377)</f>
        <v/>
      </c>
      <c r="M377" s="11">
        <f>IF($A377="","",DATE(YEAR($A377),MONTH($A377),1))</f>
        <v/>
      </c>
    </row>
    <row r="378">
      <c r="A378" s="12" t="n"/>
      <c r="I378" s="10" t="n"/>
      <c r="J378" s="13" t="n"/>
      <c r="K378" s="10">
        <f>IF($I378="","",ROUND($I378*IF($J378="",Settings!$B$6,$J378),0))</f>
        <v/>
      </c>
      <c r="L378" s="10">
        <f>IF($I378="","",$I378+$K378)</f>
        <v/>
      </c>
      <c r="M378" s="11">
        <f>IF($A378="","",DATE(YEAR($A378),MONTH($A378),1))</f>
        <v/>
      </c>
    </row>
    <row r="379">
      <c r="A379" s="12" t="n"/>
      <c r="I379" s="10" t="n"/>
      <c r="J379" s="13" t="n"/>
      <c r="K379" s="10">
        <f>IF($I379="","",ROUND($I379*IF($J379="",Settings!$B$6,$J379),0))</f>
        <v/>
      </c>
      <c r="L379" s="10">
        <f>IF($I379="","",$I379+$K379)</f>
        <v/>
      </c>
      <c r="M379" s="11">
        <f>IF($A379="","",DATE(YEAR($A379),MONTH($A379),1))</f>
        <v/>
      </c>
    </row>
    <row r="380">
      <c r="A380" s="12" t="n"/>
      <c r="I380" s="10" t="n"/>
      <c r="J380" s="13" t="n"/>
      <c r="K380" s="10">
        <f>IF($I380="","",ROUND($I380*IF($J380="",Settings!$B$6,$J380),0))</f>
        <v/>
      </c>
      <c r="L380" s="10">
        <f>IF($I380="","",$I380+$K380)</f>
        <v/>
      </c>
      <c r="M380" s="11">
        <f>IF($A380="","",DATE(YEAR($A380),MONTH($A380),1))</f>
        <v/>
      </c>
    </row>
    <row r="381">
      <c r="A381" s="12" t="n"/>
      <c r="I381" s="10" t="n"/>
      <c r="J381" s="13" t="n"/>
      <c r="K381" s="10">
        <f>IF($I381="","",ROUND($I381*IF($J381="",Settings!$B$6,$J381),0))</f>
        <v/>
      </c>
      <c r="L381" s="10">
        <f>IF($I381="","",$I381+$K381)</f>
        <v/>
      </c>
      <c r="M381" s="11">
        <f>IF($A381="","",DATE(YEAR($A381),MONTH($A381),1))</f>
        <v/>
      </c>
    </row>
    <row r="382">
      <c r="A382" s="12" t="n"/>
      <c r="I382" s="10" t="n"/>
      <c r="J382" s="13" t="n"/>
      <c r="K382" s="10">
        <f>IF($I382="","",ROUND($I382*IF($J382="",Settings!$B$6,$J382),0))</f>
        <v/>
      </c>
      <c r="L382" s="10">
        <f>IF($I382="","",$I382+$K382)</f>
        <v/>
      </c>
      <c r="M382" s="11">
        <f>IF($A382="","",DATE(YEAR($A382),MONTH($A382),1))</f>
        <v/>
      </c>
    </row>
    <row r="383">
      <c r="A383" s="12" t="n"/>
      <c r="I383" s="10" t="n"/>
      <c r="J383" s="13" t="n"/>
      <c r="K383" s="10">
        <f>IF($I383="","",ROUND($I383*IF($J383="",Settings!$B$6,$J383),0))</f>
        <v/>
      </c>
      <c r="L383" s="10">
        <f>IF($I383="","",$I383+$K383)</f>
        <v/>
      </c>
      <c r="M383" s="11">
        <f>IF($A383="","",DATE(YEAR($A383),MONTH($A383),1))</f>
        <v/>
      </c>
    </row>
    <row r="384">
      <c r="A384" s="12" t="n"/>
      <c r="I384" s="10" t="n"/>
      <c r="J384" s="13" t="n"/>
      <c r="K384" s="10">
        <f>IF($I384="","",ROUND($I384*IF($J384="",Settings!$B$6,$J384),0))</f>
        <v/>
      </c>
      <c r="L384" s="10">
        <f>IF($I384="","",$I384+$K384)</f>
        <v/>
      </c>
      <c r="M384" s="11">
        <f>IF($A384="","",DATE(YEAR($A384),MONTH($A384),1))</f>
        <v/>
      </c>
    </row>
    <row r="385">
      <c r="A385" s="12" t="n"/>
      <c r="I385" s="10" t="n"/>
      <c r="J385" s="13" t="n"/>
      <c r="K385" s="10">
        <f>IF($I385="","",ROUND($I385*IF($J385="",Settings!$B$6,$J385),0))</f>
        <v/>
      </c>
      <c r="L385" s="10">
        <f>IF($I385="","",$I385+$K385)</f>
        <v/>
      </c>
      <c r="M385" s="11">
        <f>IF($A385="","",DATE(YEAR($A385),MONTH($A385),1))</f>
        <v/>
      </c>
    </row>
    <row r="386">
      <c r="A386" s="12" t="n"/>
      <c r="I386" s="10" t="n"/>
      <c r="J386" s="13" t="n"/>
      <c r="K386" s="10">
        <f>IF($I386="","",ROUND($I386*IF($J386="",Settings!$B$6,$J386),0))</f>
        <v/>
      </c>
      <c r="L386" s="10">
        <f>IF($I386="","",$I386+$K386)</f>
        <v/>
      </c>
      <c r="M386" s="11">
        <f>IF($A386="","",DATE(YEAR($A386),MONTH($A386),1))</f>
        <v/>
      </c>
    </row>
    <row r="387">
      <c r="A387" s="12" t="n"/>
      <c r="I387" s="10" t="n"/>
      <c r="J387" s="13" t="n"/>
      <c r="K387" s="10">
        <f>IF($I387="","",ROUND($I387*IF($J387="",Settings!$B$6,$J387),0))</f>
        <v/>
      </c>
      <c r="L387" s="10">
        <f>IF($I387="","",$I387+$K387)</f>
        <v/>
      </c>
      <c r="M387" s="11">
        <f>IF($A387="","",DATE(YEAR($A387),MONTH($A387),1))</f>
        <v/>
      </c>
    </row>
    <row r="388">
      <c r="A388" s="12" t="n"/>
      <c r="I388" s="10" t="n"/>
      <c r="J388" s="13" t="n"/>
      <c r="K388" s="10">
        <f>IF($I388="","",ROUND($I388*IF($J388="",Settings!$B$6,$J388),0))</f>
        <v/>
      </c>
      <c r="L388" s="10">
        <f>IF($I388="","",$I388+$K388)</f>
        <v/>
      </c>
      <c r="M388" s="11">
        <f>IF($A388="","",DATE(YEAR($A388),MONTH($A388),1))</f>
        <v/>
      </c>
    </row>
    <row r="389">
      <c r="A389" s="12" t="n"/>
      <c r="I389" s="10" t="n"/>
      <c r="J389" s="13" t="n"/>
      <c r="K389" s="10">
        <f>IF($I389="","",ROUND($I389*IF($J389="",Settings!$B$6,$J389),0))</f>
        <v/>
      </c>
      <c r="L389" s="10">
        <f>IF($I389="","",$I389+$K389)</f>
        <v/>
      </c>
      <c r="M389" s="11">
        <f>IF($A389="","",DATE(YEAR($A389),MONTH($A389),1))</f>
        <v/>
      </c>
    </row>
    <row r="390">
      <c r="A390" s="12" t="n"/>
      <c r="I390" s="10" t="n"/>
      <c r="J390" s="13" t="n"/>
      <c r="K390" s="10">
        <f>IF($I390="","",ROUND($I390*IF($J390="",Settings!$B$6,$J390),0))</f>
        <v/>
      </c>
      <c r="L390" s="10">
        <f>IF($I390="","",$I390+$K390)</f>
        <v/>
      </c>
      <c r="M390" s="11">
        <f>IF($A390="","",DATE(YEAR($A390),MONTH($A390),1))</f>
        <v/>
      </c>
    </row>
    <row r="391">
      <c r="A391" s="12" t="n"/>
      <c r="I391" s="10" t="n"/>
      <c r="J391" s="13" t="n"/>
      <c r="K391" s="10">
        <f>IF($I391="","",ROUND($I391*IF($J391="",Settings!$B$6,$J391),0))</f>
        <v/>
      </c>
      <c r="L391" s="10">
        <f>IF($I391="","",$I391+$K391)</f>
        <v/>
      </c>
      <c r="M391" s="11">
        <f>IF($A391="","",DATE(YEAR($A391),MONTH($A391),1))</f>
        <v/>
      </c>
    </row>
    <row r="392">
      <c r="A392" s="12" t="n"/>
      <c r="I392" s="10" t="n"/>
      <c r="J392" s="13" t="n"/>
      <c r="K392" s="10">
        <f>IF($I392="","",ROUND($I392*IF($J392="",Settings!$B$6,$J392),0))</f>
        <v/>
      </c>
      <c r="L392" s="10">
        <f>IF($I392="","",$I392+$K392)</f>
        <v/>
      </c>
      <c r="M392" s="11">
        <f>IF($A392="","",DATE(YEAR($A392),MONTH($A392),1))</f>
        <v/>
      </c>
    </row>
    <row r="393">
      <c r="A393" s="12" t="n"/>
      <c r="I393" s="10" t="n"/>
      <c r="J393" s="13" t="n"/>
      <c r="K393" s="10">
        <f>IF($I393="","",ROUND($I393*IF($J393="",Settings!$B$6,$J393),0))</f>
        <v/>
      </c>
      <c r="L393" s="10">
        <f>IF($I393="","",$I393+$K393)</f>
        <v/>
      </c>
      <c r="M393" s="11">
        <f>IF($A393="","",DATE(YEAR($A393),MONTH($A393),1))</f>
        <v/>
      </c>
    </row>
    <row r="394">
      <c r="A394" s="12" t="n"/>
      <c r="I394" s="10" t="n"/>
      <c r="J394" s="13" t="n"/>
      <c r="K394" s="10">
        <f>IF($I394="","",ROUND($I394*IF($J394="",Settings!$B$6,$J394),0))</f>
        <v/>
      </c>
      <c r="L394" s="10">
        <f>IF($I394="","",$I394+$K394)</f>
        <v/>
      </c>
      <c r="M394" s="11">
        <f>IF($A394="","",DATE(YEAR($A394),MONTH($A394),1))</f>
        <v/>
      </c>
    </row>
    <row r="395">
      <c r="A395" s="12" t="n"/>
      <c r="I395" s="10" t="n"/>
      <c r="J395" s="13" t="n"/>
      <c r="K395" s="10">
        <f>IF($I395="","",ROUND($I395*IF($J395="",Settings!$B$6,$J395),0))</f>
        <v/>
      </c>
      <c r="L395" s="10">
        <f>IF($I395="","",$I395+$K395)</f>
        <v/>
      </c>
      <c r="M395" s="11">
        <f>IF($A395="","",DATE(YEAR($A395),MONTH($A395),1))</f>
        <v/>
      </c>
    </row>
    <row r="396">
      <c r="A396" s="12" t="n"/>
      <c r="I396" s="10" t="n"/>
      <c r="J396" s="13" t="n"/>
      <c r="K396" s="10">
        <f>IF($I396="","",ROUND($I396*IF($J396="",Settings!$B$6,$J396),0))</f>
        <v/>
      </c>
      <c r="L396" s="10">
        <f>IF($I396="","",$I396+$K396)</f>
        <v/>
      </c>
      <c r="M396" s="11">
        <f>IF($A396="","",DATE(YEAR($A396),MONTH($A396),1))</f>
        <v/>
      </c>
    </row>
    <row r="397">
      <c r="A397" s="12" t="n"/>
      <c r="I397" s="10" t="n"/>
      <c r="J397" s="13" t="n"/>
      <c r="K397" s="10">
        <f>IF($I397="","",ROUND($I397*IF($J397="",Settings!$B$6,$J397),0))</f>
        <v/>
      </c>
      <c r="L397" s="10">
        <f>IF($I397="","",$I397+$K397)</f>
        <v/>
      </c>
      <c r="M397" s="11">
        <f>IF($A397="","",DATE(YEAR($A397),MONTH($A397),1))</f>
        <v/>
      </c>
    </row>
    <row r="398">
      <c r="A398" s="12" t="n"/>
      <c r="I398" s="10" t="n"/>
      <c r="J398" s="13" t="n"/>
      <c r="K398" s="10">
        <f>IF($I398="","",ROUND($I398*IF($J398="",Settings!$B$6,$J398),0))</f>
        <v/>
      </c>
      <c r="L398" s="10">
        <f>IF($I398="","",$I398+$K398)</f>
        <v/>
      </c>
      <c r="M398" s="11">
        <f>IF($A398="","",DATE(YEAR($A398),MONTH($A398),1))</f>
        <v/>
      </c>
    </row>
    <row r="399">
      <c r="A399" s="12" t="n"/>
      <c r="I399" s="10" t="n"/>
      <c r="J399" s="13" t="n"/>
      <c r="K399" s="10">
        <f>IF($I399="","",ROUND($I399*IF($J399="",Settings!$B$6,$J399),0))</f>
        <v/>
      </c>
      <c r="L399" s="10">
        <f>IF($I399="","",$I399+$K399)</f>
        <v/>
      </c>
      <c r="M399" s="11">
        <f>IF($A399="","",DATE(YEAR($A399),MONTH($A399),1))</f>
        <v/>
      </c>
    </row>
    <row r="400">
      <c r="A400" s="12" t="n"/>
      <c r="I400" s="10" t="n"/>
      <c r="J400" s="13" t="n"/>
      <c r="K400" s="10">
        <f>IF($I400="","",ROUND($I400*IF($J400="",Settings!$B$6,$J400),0))</f>
        <v/>
      </c>
      <c r="L400" s="10">
        <f>IF($I400="","",$I400+$K400)</f>
        <v/>
      </c>
      <c r="M400" s="11">
        <f>IF($A400="","",DATE(YEAR($A400),MONTH($A400),1))</f>
        <v/>
      </c>
    </row>
    <row r="401">
      <c r="A401" s="12" t="n"/>
      <c r="I401" s="10" t="n"/>
      <c r="J401" s="13" t="n"/>
      <c r="K401" s="10">
        <f>IF($I401="","",ROUND($I401*IF($J401="",Settings!$B$6,$J401),0))</f>
        <v/>
      </c>
      <c r="L401" s="10">
        <f>IF($I401="","",$I401+$K401)</f>
        <v/>
      </c>
      <c r="M401" s="11">
        <f>IF($A401="","",DATE(YEAR($A401),MONTH($A401),1))</f>
        <v/>
      </c>
    </row>
    <row r="402">
      <c r="A402" s="12" t="n"/>
      <c r="I402" s="10" t="n"/>
      <c r="J402" s="13" t="n"/>
      <c r="K402" s="10">
        <f>IF($I402="","",ROUND($I402*IF($J402="",Settings!$B$6,$J402),0))</f>
        <v/>
      </c>
      <c r="L402" s="10">
        <f>IF($I402="","",$I402+$K402)</f>
        <v/>
      </c>
      <c r="M402" s="11">
        <f>IF($A402="","",DATE(YEAR($A402),MONTH($A402),1))</f>
        <v/>
      </c>
    </row>
    <row r="403">
      <c r="A403" s="12" t="n"/>
      <c r="I403" s="10" t="n"/>
      <c r="J403" s="13" t="n"/>
      <c r="K403" s="10">
        <f>IF($I403="","",ROUND($I403*IF($J403="",Settings!$B$6,$J403),0))</f>
        <v/>
      </c>
      <c r="L403" s="10">
        <f>IF($I403="","",$I403+$K403)</f>
        <v/>
      </c>
      <c r="M403" s="11">
        <f>IF($A403="","",DATE(YEAR($A403),MONTH($A403),1))</f>
        <v/>
      </c>
    </row>
  </sheetData>
  <mergeCells count="1">
    <mergeCell ref="A1:M1"/>
  </mergeCells>
  <dataValidations count="3">
    <dataValidation sqref="C4:C403" showDropDown="0" showInputMessage="0" showErrorMessage="0" allowBlank="1" type="list">
      <formula1>"Doanh thu,Chi phí"</formula1>
    </dataValidation>
    <dataValidation sqref="D4:D403" showDropDown="0" showInputMessage="0" showErrorMessage="0" allowBlank="1" type="list">
      <formula1>=Categories!$B$4:$B$500</formula1>
    </dataValidation>
    <dataValidation sqref="H4:H403" showDropDown="0" showInputMessage="0" showErrorMessage="0" allowBlank="1" type="list">
      <formula1>"Tiền mặt,Chuyển khoản,POS,Ví điện tử,Khác"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8" customWidth="1" min="2" max="2"/>
    <col width="20" customWidth="1" min="3" max="3"/>
    <col width="32" customWidth="1" min="4" max="4"/>
  </cols>
  <sheetData>
    <row r="1">
      <c r="A1" s="1" t="inlineStr">
        <is>
          <t>DANH MỤC DOANH THU / CHI PHÍ</t>
        </is>
      </c>
    </row>
    <row r="2">
      <c r="A2" t="inlineStr"/>
      <c r="B2" t="inlineStr"/>
      <c r="C2" t="inlineStr"/>
      <c r="D2" t="inlineStr"/>
    </row>
    <row r="3">
      <c r="A3" s="5" t="inlineStr">
        <is>
          <t>Loại</t>
        </is>
      </c>
      <c r="B3" s="5" t="inlineStr">
        <is>
          <t>Danh mục</t>
        </is>
      </c>
      <c r="C3" s="5" t="inlineStr">
        <is>
          <t>Nhóm (tuỳ chọn)</t>
        </is>
      </c>
      <c r="D3" s="5" t="inlineStr">
        <is>
          <t>Ghi chú</t>
        </is>
      </c>
    </row>
    <row r="4">
      <c r="A4" t="inlineStr">
        <is>
          <t>Doanh thu</t>
        </is>
      </c>
      <c r="B4" t="inlineStr">
        <is>
          <t>Bán hàng</t>
        </is>
      </c>
      <c r="C4" t="inlineStr">
        <is>
          <t>Core</t>
        </is>
      </c>
      <c r="D4" t="inlineStr"/>
    </row>
    <row r="5">
      <c r="A5" t="inlineStr">
        <is>
          <t>Doanh thu</t>
        </is>
      </c>
      <c r="B5" t="inlineStr">
        <is>
          <t>Dịch vụ</t>
        </is>
      </c>
      <c r="C5" t="inlineStr">
        <is>
          <t>Core</t>
        </is>
      </c>
      <c r="D5" t="inlineStr"/>
    </row>
    <row r="6">
      <c r="A6" t="inlineStr">
        <is>
          <t>Doanh thu</t>
        </is>
      </c>
      <c r="B6" t="inlineStr">
        <is>
          <t>Hoa hồng</t>
        </is>
      </c>
      <c r="C6" t="inlineStr">
        <is>
          <t>Khác</t>
        </is>
      </c>
      <c r="D6" t="inlineStr"/>
    </row>
    <row r="7">
      <c r="A7" t="inlineStr">
        <is>
          <t>Doanh thu</t>
        </is>
      </c>
      <c r="B7" t="inlineStr">
        <is>
          <t>Lãi tiền gửi</t>
        </is>
      </c>
      <c r="C7" t="inlineStr">
        <is>
          <t>Tài chính</t>
        </is>
      </c>
      <c r="D7" t="inlineStr"/>
    </row>
    <row r="8">
      <c r="A8" t="inlineStr">
        <is>
          <t>Chi phí</t>
        </is>
      </c>
      <c r="B8" t="inlineStr">
        <is>
          <t>Giá vốn</t>
        </is>
      </c>
      <c r="C8" t="inlineStr">
        <is>
          <t>COGS</t>
        </is>
      </c>
      <c r="D8" t="inlineStr"/>
    </row>
    <row r="9">
      <c r="A9" t="inlineStr">
        <is>
          <t>Chi phí</t>
        </is>
      </c>
      <c r="B9" t="inlineStr">
        <is>
          <t>Marketing</t>
        </is>
      </c>
      <c r="C9" t="inlineStr">
        <is>
          <t>OPEX</t>
        </is>
      </c>
      <c r="D9" t="inlineStr"/>
    </row>
    <row r="10">
      <c r="A10" t="inlineStr">
        <is>
          <t>Chi phí</t>
        </is>
      </c>
      <c r="B10" t="inlineStr">
        <is>
          <t>Nhân sự</t>
        </is>
      </c>
      <c r="C10" t="inlineStr">
        <is>
          <t>OPEX</t>
        </is>
      </c>
      <c r="D10" t="inlineStr"/>
    </row>
    <row r="11">
      <c r="A11" t="inlineStr">
        <is>
          <t>Chi phí</t>
        </is>
      </c>
      <c r="B11" t="inlineStr">
        <is>
          <t>Văn phòng</t>
        </is>
      </c>
      <c r="C11" t="inlineStr">
        <is>
          <t>OPEX</t>
        </is>
      </c>
      <c r="D11" t="inlineStr"/>
    </row>
    <row r="12">
      <c r="A12" t="inlineStr">
        <is>
          <t>Chi phí</t>
        </is>
      </c>
      <c r="B12" t="inlineStr">
        <is>
          <t>Vận chuyển</t>
        </is>
      </c>
      <c r="C12" t="inlineStr">
        <is>
          <t>OPEX</t>
        </is>
      </c>
      <c r="D12" t="inlineStr"/>
    </row>
    <row r="13">
      <c r="A13" t="inlineStr">
        <is>
          <t>Chi phí</t>
        </is>
      </c>
      <c r="B13" t="inlineStr">
        <is>
          <t>Phần mềm</t>
        </is>
      </c>
      <c r="C13" t="inlineStr">
        <is>
          <t>OPEX</t>
        </is>
      </c>
      <c r="D13" t="inlineStr"/>
    </row>
    <row r="14">
      <c r="A14" t="inlineStr">
        <is>
          <t>Chi phí</t>
        </is>
      </c>
      <c r="B14" t="inlineStr">
        <is>
          <t>Thuê ngoài</t>
        </is>
      </c>
      <c r="C14" t="inlineStr">
        <is>
          <t>OPEX</t>
        </is>
      </c>
      <c r="D14" t="inlineStr"/>
    </row>
    <row r="15">
      <c r="A15" t="inlineStr">
        <is>
          <t>Chi phí</t>
        </is>
      </c>
      <c r="B15" t="inlineStr">
        <is>
          <t>Khác</t>
        </is>
      </c>
      <c r="C15" t="inlineStr">
        <is>
          <t>OPEX</t>
        </is>
      </c>
      <c r="D15" t="inlineStr"/>
    </row>
  </sheetData>
  <mergeCells count="1">
    <mergeCell ref="A1:D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26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0" customWidth="1" min="3" max="3"/>
    <col width="12" customWidth="1" min="4" max="4"/>
    <col width="16" customWidth="1" min="5" max="5"/>
    <col width="16" customWidth="1" min="6" max="6"/>
    <col width="16" customWidth="1" min="7" max="7"/>
    <col width="6" customWidth="1" min="8" max="8"/>
  </cols>
  <sheetData>
    <row r="1">
      <c r="A1" s="1" t="inlineStr">
        <is>
          <t>TỔNG HỢP DOANH THU - CHI PHÍ</t>
        </is>
      </c>
    </row>
    <row r="3">
      <c r="A3" t="inlineStr">
        <is>
          <t>Tháng báo cáo:</t>
        </is>
      </c>
      <c r="B3" s="2">
        <f>Settings!B3</f>
        <v/>
      </c>
    </row>
    <row r="5">
      <c r="A5" s="3" t="inlineStr">
        <is>
          <t>Tổng doanh thu</t>
        </is>
      </c>
      <c r="B5" s="14">
        <f>SUMIFS(Transactions!$L:$L,Transactions!$C:$C,"Doanh thu",Transactions!$M:$M,DATE(YEAR(Settings!$B$3),MONTH(Settings!$B$3),1))</f>
        <v/>
      </c>
    </row>
    <row r="6">
      <c r="A6" s="3" t="inlineStr">
        <is>
          <t>Tổng chi phí</t>
        </is>
      </c>
      <c r="B6" s="14">
        <f>SUMIFS(Transactions!$L:$L,Transactions!$C:$C,"Chi phí",Transactions!$M:$M,DATE(YEAR(Settings!$B$3),MONTH(Settings!$B$3),1))</f>
        <v/>
      </c>
    </row>
    <row r="7">
      <c r="A7" s="3" t="inlineStr">
        <is>
          <t>Lợi nhuận (ròng)</t>
        </is>
      </c>
      <c r="B7" s="14">
        <f>B5-B6</f>
        <v/>
      </c>
    </row>
    <row r="10">
      <c r="D10" s="5" t="inlineStr">
        <is>
          <t>Tháng</t>
        </is>
      </c>
      <c r="E10" s="5" t="inlineStr">
        <is>
          <t>Doanh thu</t>
        </is>
      </c>
      <c r="F10" s="5" t="inlineStr">
        <is>
          <t>Chi phí</t>
        </is>
      </c>
      <c r="G10" s="5" t="inlineStr">
        <is>
          <t>Ròng</t>
        </is>
      </c>
    </row>
    <row r="11">
      <c r="A11" s="3" t="inlineStr">
        <is>
          <t>Chi phí theo danh mục (tháng báo cáo)</t>
        </is>
      </c>
      <c r="D11" s="11">
        <f>EDATE(DATE(YEAR(Settings!$B$3),MONTH(Settings!$B$3),1),-11)</f>
        <v/>
      </c>
      <c r="E11" s="10">
        <f>SUMIFS(Transactions!$L:$L,Transactions!$C:$C,"Doanh thu",Transactions!$M:$M,$D11)</f>
        <v/>
      </c>
      <c r="F11" s="10">
        <f>SUMIFS(Transactions!$L:$L,Transactions!$C:$C,"Chi phí",Transactions!$M:$M,$D11)</f>
        <v/>
      </c>
      <c r="G11" s="10">
        <f>E11-F11</f>
        <v/>
      </c>
    </row>
    <row r="12">
      <c r="A12" s="5" t="inlineStr">
        <is>
          <t>Danh mục</t>
        </is>
      </c>
      <c r="B12" s="5" t="inlineStr">
        <is>
          <t>Chi phí</t>
        </is>
      </c>
      <c r="C12" s="5" t="inlineStr">
        <is>
          <t>%</t>
        </is>
      </c>
      <c r="D12" s="11">
        <f>EDATE(DATE(YEAR(Settings!$B$3),MONTH(Settings!$B$3),1),-10)</f>
        <v/>
      </c>
      <c r="E12" s="10">
        <f>SUMIFS(Transactions!$L:$L,Transactions!$C:$C,"Doanh thu",Transactions!$M:$M,$D12)</f>
        <v/>
      </c>
      <c r="F12" s="10">
        <f>SUMIFS(Transactions!$L:$L,Transactions!$C:$C,"Chi phí",Transactions!$M:$M,$D12)</f>
        <v/>
      </c>
      <c r="G12" s="10">
        <f>E12-F12</f>
        <v/>
      </c>
    </row>
    <row r="13">
      <c r="A13">
        <f>IFERROR(INDEX(Categories!$B$4:$B$500,1),"")</f>
        <v/>
      </c>
      <c r="B13" s="10">
        <f>IF($A13="","",SUMIFS(Transactions!$L:$L,Transactions!$C:$C,"Chi phí",Transactions!$D:$D,$A13,Transactions!$M:$M,DATE(YEAR(Settings!$B$3),MONTH(Settings!$B$3),1)))</f>
        <v/>
      </c>
      <c r="C13" s="13">
        <f>IF($A13="","",IFERROR($B13/$B$6,0))</f>
        <v/>
      </c>
      <c r="D13" s="11">
        <f>EDATE(DATE(YEAR(Settings!$B$3),MONTH(Settings!$B$3),1),-9)</f>
        <v/>
      </c>
      <c r="E13" s="10">
        <f>SUMIFS(Transactions!$L:$L,Transactions!$C:$C,"Doanh thu",Transactions!$M:$M,$D13)</f>
        <v/>
      </c>
      <c r="F13" s="10">
        <f>SUMIFS(Transactions!$L:$L,Transactions!$C:$C,"Chi phí",Transactions!$M:$M,$D13)</f>
        <v/>
      </c>
      <c r="G13" s="10">
        <f>E13-F13</f>
        <v/>
      </c>
    </row>
    <row r="14">
      <c r="A14">
        <f>IFERROR(INDEX(Categories!$B$4:$B$500,2),"")</f>
        <v/>
      </c>
      <c r="B14" s="10">
        <f>IF($A14="","",SUMIFS(Transactions!$L:$L,Transactions!$C:$C,"Chi phí",Transactions!$D:$D,$A14,Transactions!$M:$M,DATE(YEAR(Settings!$B$3),MONTH(Settings!$B$3),1)))</f>
        <v/>
      </c>
      <c r="C14" s="13">
        <f>IF($A14="","",IFERROR($B14/$B$6,0))</f>
        <v/>
      </c>
      <c r="D14" s="11">
        <f>EDATE(DATE(YEAR(Settings!$B$3),MONTH(Settings!$B$3),1),-8)</f>
        <v/>
      </c>
      <c r="E14" s="10">
        <f>SUMIFS(Transactions!$L:$L,Transactions!$C:$C,"Doanh thu",Transactions!$M:$M,$D14)</f>
        <v/>
      </c>
      <c r="F14" s="10">
        <f>SUMIFS(Transactions!$L:$L,Transactions!$C:$C,"Chi phí",Transactions!$M:$M,$D14)</f>
        <v/>
      </c>
      <c r="G14" s="10">
        <f>E14-F14</f>
        <v/>
      </c>
    </row>
    <row r="15">
      <c r="A15">
        <f>IFERROR(INDEX(Categories!$B$4:$B$500,3),"")</f>
        <v/>
      </c>
      <c r="B15" s="10">
        <f>IF($A15="","",SUMIFS(Transactions!$L:$L,Transactions!$C:$C,"Chi phí",Transactions!$D:$D,$A15,Transactions!$M:$M,DATE(YEAR(Settings!$B$3),MONTH(Settings!$B$3),1)))</f>
        <v/>
      </c>
      <c r="C15" s="13">
        <f>IF($A15="","",IFERROR($B15/$B$6,0))</f>
        <v/>
      </c>
      <c r="D15" s="11">
        <f>EDATE(DATE(YEAR(Settings!$B$3),MONTH(Settings!$B$3),1),-7)</f>
        <v/>
      </c>
      <c r="E15" s="10">
        <f>SUMIFS(Transactions!$L:$L,Transactions!$C:$C,"Doanh thu",Transactions!$M:$M,$D15)</f>
        <v/>
      </c>
      <c r="F15" s="10">
        <f>SUMIFS(Transactions!$L:$L,Transactions!$C:$C,"Chi phí",Transactions!$M:$M,$D15)</f>
        <v/>
      </c>
      <c r="G15" s="10">
        <f>E15-F15</f>
        <v/>
      </c>
    </row>
    <row r="16">
      <c r="A16">
        <f>IFERROR(INDEX(Categories!$B$4:$B$500,4),"")</f>
        <v/>
      </c>
      <c r="B16" s="10">
        <f>IF($A16="","",SUMIFS(Transactions!$L:$L,Transactions!$C:$C,"Chi phí",Transactions!$D:$D,$A16,Transactions!$M:$M,DATE(YEAR(Settings!$B$3),MONTH(Settings!$B$3),1)))</f>
        <v/>
      </c>
      <c r="C16" s="13">
        <f>IF($A16="","",IFERROR($B16/$B$6,0))</f>
        <v/>
      </c>
      <c r="D16" s="11">
        <f>EDATE(DATE(YEAR(Settings!$B$3),MONTH(Settings!$B$3),1),-6)</f>
        <v/>
      </c>
      <c r="E16" s="10">
        <f>SUMIFS(Transactions!$L:$L,Transactions!$C:$C,"Doanh thu",Transactions!$M:$M,$D16)</f>
        <v/>
      </c>
      <c r="F16" s="10">
        <f>SUMIFS(Transactions!$L:$L,Transactions!$C:$C,"Chi phí",Transactions!$M:$M,$D16)</f>
        <v/>
      </c>
      <c r="G16" s="10">
        <f>E16-F16</f>
        <v/>
      </c>
    </row>
    <row r="17">
      <c r="A17">
        <f>IFERROR(INDEX(Categories!$B$4:$B$500,5),"")</f>
        <v/>
      </c>
      <c r="B17" s="10">
        <f>IF($A17="","",SUMIFS(Transactions!$L:$L,Transactions!$C:$C,"Chi phí",Transactions!$D:$D,$A17,Transactions!$M:$M,DATE(YEAR(Settings!$B$3),MONTH(Settings!$B$3),1)))</f>
        <v/>
      </c>
      <c r="C17" s="13">
        <f>IF($A17="","",IFERROR($B17/$B$6,0))</f>
        <v/>
      </c>
      <c r="D17" s="11">
        <f>EDATE(DATE(YEAR(Settings!$B$3),MONTH(Settings!$B$3),1),-5)</f>
        <v/>
      </c>
      <c r="E17" s="10">
        <f>SUMIFS(Transactions!$L:$L,Transactions!$C:$C,"Doanh thu",Transactions!$M:$M,$D17)</f>
        <v/>
      </c>
      <c r="F17" s="10">
        <f>SUMIFS(Transactions!$L:$L,Transactions!$C:$C,"Chi phí",Transactions!$M:$M,$D17)</f>
        <v/>
      </c>
      <c r="G17" s="10">
        <f>E17-F17</f>
        <v/>
      </c>
    </row>
    <row r="18">
      <c r="A18">
        <f>IFERROR(INDEX(Categories!$B$4:$B$500,6),"")</f>
        <v/>
      </c>
      <c r="B18" s="10">
        <f>IF($A18="","",SUMIFS(Transactions!$L:$L,Transactions!$C:$C,"Chi phí",Transactions!$D:$D,$A18,Transactions!$M:$M,DATE(YEAR(Settings!$B$3),MONTH(Settings!$B$3),1)))</f>
        <v/>
      </c>
      <c r="C18" s="13">
        <f>IF($A18="","",IFERROR($B18/$B$6,0))</f>
        <v/>
      </c>
      <c r="D18" s="11">
        <f>EDATE(DATE(YEAR(Settings!$B$3),MONTH(Settings!$B$3),1),-4)</f>
        <v/>
      </c>
      <c r="E18" s="10">
        <f>SUMIFS(Transactions!$L:$L,Transactions!$C:$C,"Doanh thu",Transactions!$M:$M,$D18)</f>
        <v/>
      </c>
      <c r="F18" s="10">
        <f>SUMIFS(Transactions!$L:$L,Transactions!$C:$C,"Chi phí",Transactions!$M:$M,$D18)</f>
        <v/>
      </c>
      <c r="G18" s="10">
        <f>E18-F18</f>
        <v/>
      </c>
    </row>
    <row r="19">
      <c r="A19">
        <f>IFERROR(INDEX(Categories!$B$4:$B$500,7),"")</f>
        <v/>
      </c>
      <c r="B19" s="10">
        <f>IF($A19="","",SUMIFS(Transactions!$L:$L,Transactions!$C:$C,"Chi phí",Transactions!$D:$D,$A19,Transactions!$M:$M,DATE(YEAR(Settings!$B$3),MONTH(Settings!$B$3),1)))</f>
        <v/>
      </c>
      <c r="C19" s="13">
        <f>IF($A19="","",IFERROR($B19/$B$6,0))</f>
        <v/>
      </c>
      <c r="D19" s="11">
        <f>EDATE(DATE(YEAR(Settings!$B$3),MONTH(Settings!$B$3),1),-3)</f>
        <v/>
      </c>
      <c r="E19" s="10">
        <f>SUMIFS(Transactions!$L:$L,Transactions!$C:$C,"Doanh thu",Transactions!$M:$M,$D19)</f>
        <v/>
      </c>
      <c r="F19" s="10">
        <f>SUMIFS(Transactions!$L:$L,Transactions!$C:$C,"Chi phí",Transactions!$M:$M,$D19)</f>
        <v/>
      </c>
      <c r="G19" s="10">
        <f>E19-F19</f>
        <v/>
      </c>
    </row>
    <row r="20">
      <c r="A20">
        <f>IFERROR(INDEX(Categories!$B$4:$B$500,8),"")</f>
        <v/>
      </c>
      <c r="B20" s="10">
        <f>IF($A20="","",SUMIFS(Transactions!$L:$L,Transactions!$C:$C,"Chi phí",Transactions!$D:$D,$A20,Transactions!$M:$M,DATE(YEAR(Settings!$B$3),MONTH(Settings!$B$3),1)))</f>
        <v/>
      </c>
      <c r="C20" s="13">
        <f>IF($A20="","",IFERROR($B20/$B$6,0))</f>
        <v/>
      </c>
      <c r="D20" s="11">
        <f>EDATE(DATE(YEAR(Settings!$B$3),MONTH(Settings!$B$3),1),-2)</f>
        <v/>
      </c>
      <c r="E20" s="10">
        <f>SUMIFS(Transactions!$L:$L,Transactions!$C:$C,"Doanh thu",Transactions!$M:$M,$D20)</f>
        <v/>
      </c>
      <c r="F20" s="10">
        <f>SUMIFS(Transactions!$L:$L,Transactions!$C:$C,"Chi phí",Transactions!$M:$M,$D20)</f>
        <v/>
      </c>
      <c r="G20" s="10">
        <f>E20-F20</f>
        <v/>
      </c>
    </row>
    <row r="21">
      <c r="A21">
        <f>IFERROR(INDEX(Categories!$B$4:$B$500,9),"")</f>
        <v/>
      </c>
      <c r="B21" s="10">
        <f>IF($A21="","",SUMIFS(Transactions!$L:$L,Transactions!$C:$C,"Chi phí",Transactions!$D:$D,$A21,Transactions!$M:$M,DATE(YEAR(Settings!$B$3),MONTH(Settings!$B$3),1)))</f>
        <v/>
      </c>
      <c r="C21" s="13">
        <f>IF($A21="","",IFERROR($B21/$B$6,0))</f>
        <v/>
      </c>
      <c r="D21" s="11">
        <f>EDATE(DATE(YEAR(Settings!$B$3),MONTH(Settings!$B$3),1),-1)</f>
        <v/>
      </c>
      <c r="E21" s="10">
        <f>SUMIFS(Transactions!$L:$L,Transactions!$C:$C,"Doanh thu",Transactions!$M:$M,$D21)</f>
        <v/>
      </c>
      <c r="F21" s="10">
        <f>SUMIFS(Transactions!$L:$L,Transactions!$C:$C,"Chi phí",Transactions!$M:$M,$D21)</f>
        <v/>
      </c>
      <c r="G21" s="10">
        <f>E21-F21</f>
        <v/>
      </c>
    </row>
    <row r="22">
      <c r="A22">
        <f>IFERROR(INDEX(Categories!$B$4:$B$500,10),"")</f>
        <v/>
      </c>
      <c r="B22" s="10">
        <f>IF($A22="","",SUMIFS(Transactions!$L:$L,Transactions!$C:$C,"Chi phí",Transactions!$D:$D,$A22,Transactions!$M:$M,DATE(YEAR(Settings!$B$3),MONTH(Settings!$B$3),1)))</f>
        <v/>
      </c>
      <c r="C22" s="13">
        <f>IF($A22="","",IFERROR($B22/$B$6,0))</f>
        <v/>
      </c>
      <c r="D22" s="11">
        <f>EDATE(DATE(YEAR(Settings!$B$3),MONTH(Settings!$B$3),1),0)</f>
        <v/>
      </c>
      <c r="E22" s="10">
        <f>SUMIFS(Transactions!$L:$L,Transactions!$C:$C,"Doanh thu",Transactions!$M:$M,$D22)</f>
        <v/>
      </c>
      <c r="F22" s="10">
        <f>SUMIFS(Transactions!$L:$L,Transactions!$C:$C,"Chi phí",Transactions!$M:$M,$D22)</f>
        <v/>
      </c>
      <c r="G22" s="10">
        <f>E22-F22</f>
        <v/>
      </c>
    </row>
    <row r="23">
      <c r="A23">
        <f>IFERROR(INDEX(Categories!$B$4:$B$500,11),"")</f>
        <v/>
      </c>
      <c r="B23" s="10">
        <f>IF($A23="","",SUMIFS(Transactions!$L:$L,Transactions!$C:$C,"Chi phí",Transactions!$D:$D,$A23,Transactions!$M:$M,DATE(YEAR(Settings!$B$3),MONTH(Settings!$B$3),1)))</f>
        <v/>
      </c>
      <c r="C23" s="13">
        <f>IF($A23="","",IFERROR($B23/$B$6,0))</f>
        <v/>
      </c>
    </row>
    <row r="24">
      <c r="A24">
        <f>IFERROR(INDEX(Categories!$B$4:$B$500,12),"")</f>
        <v/>
      </c>
      <c r="B24" s="10">
        <f>IF($A24="","",SUMIFS(Transactions!$L:$L,Transactions!$C:$C,"Chi phí",Transactions!$D:$D,$A24,Transactions!$M:$M,DATE(YEAR(Settings!$B$3),MONTH(Settings!$B$3),1)))</f>
        <v/>
      </c>
      <c r="C24" s="13">
        <f>IF($A24="","",IFERROR($B24/$B$6,0))</f>
        <v/>
      </c>
    </row>
    <row r="25">
      <c r="A25">
        <f>IFERROR(INDEX(Categories!$B$4:$B$500,13),"")</f>
        <v/>
      </c>
      <c r="B25" s="10">
        <f>IF($A25="","",SUMIFS(Transactions!$L:$L,Transactions!$C:$C,"Chi phí",Transactions!$D:$D,$A25,Transactions!$M:$M,DATE(YEAR(Settings!$B$3),MONTH(Settings!$B$3),1)))</f>
        <v/>
      </c>
      <c r="C25" s="13">
        <f>IF($A25="","",IFERROR($B25/$B$6,0))</f>
        <v/>
      </c>
    </row>
    <row r="26">
      <c r="A26">
        <f>IFERROR(INDEX(Categories!$B$4:$B$500,14),"")</f>
        <v/>
      </c>
      <c r="B26" s="10">
        <f>IF($A26="","",SUMIFS(Transactions!$L:$L,Transactions!$C:$C,"Chi phí",Transactions!$D:$D,$A26,Transactions!$M:$M,DATE(YEAR(Settings!$B$3),MONTH(Settings!$B$3),1)))</f>
        <v/>
      </c>
      <c r="C26" s="13">
        <f>IF($A26="","",IFERROR($B26/$B$6,0))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6"/>
  <sheetViews>
    <sheetView showGridLines="0" workbookViewId="0">
      <selection activeCell="A1" sqref="A1"/>
    </sheetView>
  </sheetViews>
  <sheetFormatPr baseColWidth="8" defaultRowHeight="15"/>
  <cols>
    <col width="44" customWidth="1" min="1" max="1"/>
    <col width="20" customWidth="1" min="2" max="2"/>
    <col width="18" customWidth="1" min="3" max="3"/>
    <col width="18" customWidth="1" min="4" max="4"/>
  </cols>
  <sheetData>
    <row r="1">
      <c r="A1" s="1" t="inlineStr">
        <is>
          <t>CÀI ĐẶT</t>
        </is>
      </c>
    </row>
    <row r="3">
      <c r="A3" t="inlineStr">
        <is>
          <t>Tháng báo cáo (chọn ngày bất kỳ trong tháng):</t>
        </is>
      </c>
      <c r="B3" s="6" t="n">
        <v>45992</v>
      </c>
    </row>
    <row r="4">
      <c r="A4" t="inlineStr">
        <is>
          <t>Đơn vị tiền tệ:</t>
        </is>
      </c>
      <c r="B4" s="7" t="inlineStr">
        <is>
          <t>VND</t>
        </is>
      </c>
    </row>
    <row r="6">
      <c r="A6" t="inlineStr">
        <is>
          <t>VAT mặc định (nếu cần):</t>
        </is>
      </c>
      <c r="B6" s="9" t="n">
        <v>0.1</v>
      </c>
    </row>
  </sheetData>
  <mergeCells count="1">
    <mergeCell ref="A1:D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7"/>
  <sheetViews>
    <sheetView showGridLines="0" workbookViewId="0">
      <selection activeCell="A1" sqref="A1"/>
    </sheetView>
  </sheetViews>
  <sheetFormatPr baseColWidth="8" defaultRowHeight="15"/>
  <cols>
    <col width="12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</cols>
  <sheetData>
    <row r="1">
      <c r="A1" s="15" t="inlineStr">
        <is>
          <t>HƯỚNG DẪN SỬ DỤNG (NHANH)</t>
        </is>
      </c>
    </row>
    <row r="3">
      <c r="A3" s="16" t="inlineStr">
        <is>
          <t>1) Vào Settings: chọn 'Tháng báo cáo' và VAT mặc định (nếu cần).</t>
        </is>
      </c>
    </row>
    <row r="4">
      <c r="A4" s="16" t="inlineStr">
        <is>
          <t>2) Vào Categories: tùy chỉnh danh mục Doanh thu/Chi phí.</t>
        </is>
      </c>
    </row>
    <row r="5">
      <c r="A5" s="16" t="inlineStr">
        <is>
          <t>3) Vào Transactions: nhập giao dịch. File tự tính VAT, Tổng tiền và Tháng (month key).</t>
        </is>
      </c>
    </row>
    <row r="6">
      <c r="A6" s="16" t="inlineStr">
        <is>
          <t>4) Vào Summary/Dashboard: theo dõi tổng doanh thu, chi phí, lợi nhuận và xu hướng 12 tháng.</t>
        </is>
      </c>
    </row>
    <row r="7">
      <c r="A7" s="16" t="inlineStr">
        <is>
          <t>Mẹo: Dùng dropdown ở cột Loại/Danh mục/Phương thức để hạn chế sai sót khi nhập.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2025-12-17T10:09:44Z</dcterms:created>
  <dcterms:modified xmlns:dcterms="http://purl.org/dc/terms/" xmlns:xsi="http://www.w3.org/2001/XMLSchema-instance" xsi:type="dcterms:W3CDTF">2025-12-17T10:09:45Z</dcterms:modified>
</cp:coreProperties>
</file>