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GL_Transactions" sheetId="2" state="visible" r:id="rId2"/>
    <sheet xmlns:r="http://schemas.openxmlformats.org/officeDocument/2006/relationships" name="COA_Mapping" sheetId="3" state="visible" r:id="rId3"/>
    <sheet xmlns:r="http://schemas.openxmlformats.org/officeDocument/2006/relationships" name="Budget" sheetId="4" state="visible" r:id="rId4"/>
    <sheet xmlns:r="http://schemas.openxmlformats.org/officeDocument/2006/relationships" name="P&amp;L" sheetId="5" state="visible" r:id="rId5"/>
    <sheet xmlns:r="http://schemas.openxmlformats.org/officeDocument/2006/relationships" name="Cashflow" sheetId="6" state="visible" r:id="rId6"/>
    <sheet xmlns:r="http://schemas.openxmlformats.org/officeDocument/2006/relationships" name="Balance_Sheet" sheetId="7" state="visible" r:id="rId7"/>
    <sheet xmlns:r="http://schemas.openxmlformats.org/officeDocument/2006/relationships" name="Settings" sheetId="8" state="visible" r:id="rId8"/>
    <sheet xmlns:r="http://schemas.openxmlformats.org/officeDocument/2006/relationships" name="Hướng dẫn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yyyy"/>
    <numFmt numFmtId="165" formatCode="#,##0 &quot;₫&quot;"/>
    <numFmt numFmtId="166" formatCode="mm/yyyy"/>
  </numFmts>
  <fonts count="8">
    <font>
      <name val="Calibri"/>
      <family val="2"/>
      <color theme="1"/>
      <sz val="11"/>
      <scheme val="minor"/>
    </font>
    <font>
      <name val="Times New Roman"/>
      <b val="1"/>
      <sz val="16"/>
    </font>
    <font>
      <name val="Times New Roman"/>
      <color rgb="001F4E79"/>
      <sz val="11"/>
    </font>
    <font>
      <name val="Times New Roman"/>
      <b val="1"/>
      <sz val="11"/>
    </font>
    <font>
      <name val="Times New Roman"/>
      <b val="1"/>
      <color rgb="00FFFFFF"/>
      <sz val="12"/>
    </font>
    <font>
      <name val="Times New Roman"/>
      <sz val="11"/>
    </font>
    <font>
      <name val="Times New Roman"/>
      <b val="1"/>
      <sz val="14"/>
    </font>
    <font>
      <name val="Times New Roman"/>
      <b val="1"/>
      <color rgb="001F4E79"/>
      <sz val="12"/>
    </font>
  </fonts>
  <fills count="5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001F4E7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165" fontId="7" fillId="0" borderId="0" applyAlignment="1" pivotButton="0" quotePrefix="0" xfId="0">
      <alignment horizontal="right"/>
    </xf>
    <xf numFmtId="0" fontId="4" fillId="3" borderId="1" applyAlignment="1" pivotButton="0" quotePrefix="0" xfId="0">
      <alignment horizontal="center" vertical="center" wrapText="1"/>
    </xf>
    <xf numFmtId="164" fontId="2" fillId="4" borderId="0" pivotButton="0" quotePrefix="0" xfId="0"/>
    <xf numFmtId="0" fontId="2" fillId="4" borderId="0" pivotButton="0" quotePrefix="0" xfId="0"/>
    <xf numFmtId="165" fontId="2" fillId="0" borderId="0" pivotButton="0" quotePrefix="0" xfId="0"/>
    <xf numFmtId="166" fontId="0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0" fontId="2" fillId="0" borderId="1" applyAlignment="1" pivotButton="0" quotePrefix="0" xfId="0">
      <alignment vertical="center" wrapText="1"/>
    </xf>
    <xf numFmtId="0" fontId="5" fillId="0" borderId="1" applyAlignment="1" pivotButton="0" quotePrefix="0" xfId="0">
      <alignment vertical="center" wrapText="1"/>
    </xf>
    <xf numFmtId="165" fontId="2" fillId="4" borderId="0" pivotButton="0" quotePrefix="0" xfId="0"/>
    <xf numFmtId="0" fontId="6" fillId="2" borderId="0" pivotButton="0" quotePrefix="0" xfId="0"/>
    <xf numFmtId="0" fontId="3" fillId="0" borderId="1" applyAlignment="1" pivotButton="0" quotePrefix="0" xfId="0">
      <alignment vertical="center" wrapText="1"/>
    </xf>
    <xf numFmtId="165" fontId="5" fillId="0" borderId="1" applyAlignment="1" pivotButton="0" quotePrefix="0" xfId="0">
      <alignment vertical="center" wrapText="1"/>
    </xf>
    <xf numFmtId="9" fontId="5" fillId="0" borderId="1" applyAlignment="1" pivotButton="0" quotePrefix="0" xfId="0">
      <alignment vertical="center" wrapText="1"/>
    </xf>
    <xf numFmtId="166" fontId="5" fillId="0" borderId="1" pivotButton="0" quotePrefix="0" xfId="0"/>
    <xf numFmtId="165" fontId="5" fillId="0" borderId="1" pivotButton="0" quotePrefix="0" xfId="0"/>
    <xf numFmtId="166" fontId="2" fillId="0" borderId="0" pivotButton="0" quotePrefix="0" xfId="0"/>
    <xf numFmtId="0" fontId="5" fillId="0" borderId="1" pivotButton="0" quotePrefix="0" xfId="0"/>
    <xf numFmtId="165" fontId="7" fillId="0" borderId="0" pivotButton="0" quotePrefix="0" xfId="0"/>
    <xf numFmtId="0" fontId="5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Xu hướng 12 tháng (Doanh thu &amp; Lợi nhuận ròng)</a:t>
            </a:r>
          </a:p>
        </rich>
      </tx>
    </title>
    <plotArea>
      <lineChart>
        <grouping val="standard"/>
        <ser>
          <idx val="0"/>
          <order val="0"/>
          <tx>
            <strRef>
              <f>'P&amp;L'!B14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'P&amp;L'!$A$15:$A$26</f>
            </numRef>
          </cat>
          <val>
            <numRef>
              <f>'P&amp;L'!$B$15:$B$26</f>
            </numRef>
          </val>
        </ser>
        <ser>
          <idx val="1"/>
          <order val="1"/>
          <tx>
            <strRef>
              <f>'P&amp;L'!C14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'P&amp;L'!$A$15:$A$26</f>
            </numRef>
          </cat>
          <val>
            <numRef>
              <f>'P&amp;L'!$C$15:$C$26</f>
            </numRef>
          </val>
        </ser>
        <ser>
          <idx val="2"/>
          <order val="2"/>
          <tx>
            <strRef>
              <f>'P&amp;L'!D14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'P&amp;L'!$A$15:$A$26</f>
            </numRef>
          </cat>
          <val>
            <numRef>
              <f>'P&amp;L'!$D$15:$D$26</f>
            </numRef>
          </val>
        </ser>
        <ser>
          <idx val="3"/>
          <order val="3"/>
          <tx>
            <strRef>
              <f>'P&amp;L'!E14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'P&amp;L'!$A$15:$A$26</f>
            </numRef>
          </cat>
          <val>
            <numRef>
              <f>'P&amp;L'!$E$15:$E$26</f>
            </numRef>
          </val>
        </ser>
        <ser>
          <idx val="4"/>
          <order val="4"/>
          <tx>
            <strRef>
              <f>'P&amp;L'!F14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'P&amp;L'!$A$15:$A$26</f>
            </numRef>
          </cat>
          <val>
            <numRef>
              <f>'P&amp;L'!$F$15:$F$26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Doanh thu / Lợi nhuận ròng (12 tháng)</a:t>
            </a:r>
          </a:p>
        </rich>
      </tx>
    </title>
    <plotArea>
      <lineChart>
        <grouping val="standard"/>
        <ser>
          <idx val="0"/>
          <order val="0"/>
          <tx>
            <strRef>
              <f>'P&amp;L'!B14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'P&amp;L'!$A$15:$A$26</f>
            </numRef>
          </cat>
          <val>
            <numRef>
              <f>'P&amp;L'!$B$15:$B$26</f>
            </numRef>
          </val>
        </ser>
        <ser>
          <idx val="1"/>
          <order val="1"/>
          <tx>
            <strRef>
              <f>'P&amp;L'!C14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'P&amp;L'!$A$15:$A$26</f>
            </numRef>
          </cat>
          <val>
            <numRef>
              <f>'P&amp;L'!$C$15:$C$26</f>
            </numRef>
          </val>
        </ser>
        <ser>
          <idx val="2"/>
          <order val="2"/>
          <tx>
            <strRef>
              <f>'P&amp;L'!D14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'P&amp;L'!$A$15:$A$26</f>
            </numRef>
          </cat>
          <val>
            <numRef>
              <f>'P&amp;L'!$D$15:$D$26</f>
            </numRef>
          </val>
        </ser>
        <ser>
          <idx val="3"/>
          <order val="3"/>
          <tx>
            <strRef>
              <f>'P&amp;L'!E14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'P&amp;L'!$A$15:$A$26</f>
            </numRef>
          </cat>
          <val>
            <numRef>
              <f>'P&amp;L'!$E$15:$E$26</f>
            </numRef>
          </val>
        </ser>
        <ser>
          <idx val="4"/>
          <order val="4"/>
          <tx>
            <strRef>
              <f>'P&amp;L'!F14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'P&amp;L'!$A$15:$A$26</f>
            </numRef>
          </cat>
          <val>
            <numRef>
              <f>'P&amp;L'!$F$15:$F$26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3</row>
      <rowOff>0</rowOff>
    </from>
    <ext cx="100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7</col>
      <colOff>0</colOff>
      <row>13</row>
      <rowOff>0</rowOff>
    </from>
    <ext cx="93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tblGL" displayName="tblGL" ref="A2:N803" headerRowCount="1">
  <autoFilter ref="A2:N803"/>
  <tableColumns count="14">
    <tableColumn id="1" name="Ngày"/>
    <tableColumn id="2" name="Số chứng từ"/>
    <tableColumn id="3" name="Diễn giải"/>
    <tableColumn id="4" name="Account Code"/>
    <tableColumn id="5" name="Account Name"/>
    <tableColumn id="6" name="Dept/Cost Center"/>
    <tableColumn id="7" name="Project"/>
    <tableColumn id="8" name="Customer/Vendor"/>
    <tableColumn id="9" name="Loại dòng"/>
    <tableColumn id="10" name="Số tiền"/>
    <tableColumn id="11" name="Tháng"/>
    <tableColumn id="12" name="Report Group"/>
    <tableColumn id="13" name="P&amp;L Type"/>
    <tableColumn id="14" name="Cashflow Bucket"/>
  </tableColumns>
  <tableStyleInfo name="TableStyleMedium9" showRowStripes="1" showColumnStripes="0"/>
</table>
</file>

<file path=xl/tables/table2.xml><?xml version="1.0" encoding="utf-8"?>
<table xmlns="http://schemas.openxmlformats.org/spreadsheetml/2006/main" id="2" name="tblCOA" displayName="tblCOA" ref="A2:H202" headerRowCount="1">
  <autoFilter ref="A2:H202"/>
  <tableColumns count="8">
    <tableColumn id="1" name="Account Code"/>
    <tableColumn id="2" name="Account Name"/>
    <tableColumn id="3" name="Report Group"/>
    <tableColumn id="4" name="P&amp;L Type"/>
    <tableColumn id="5" name="Cashflow Bucket"/>
    <tableColumn id="6" name="BS Group"/>
    <tableColumn id="7" name="Level"/>
    <tableColumn id="8" name="Note"/>
  </tableColumns>
  <tableStyleInfo name="TableStyleMedium9" showRowStripes="1" showColumnStripes="0"/>
</table>
</file>

<file path=xl/tables/table3.xml><?xml version="1.0" encoding="utf-8"?>
<table xmlns="http://schemas.openxmlformats.org/spreadsheetml/2006/main" id="3" name="tblBudget" displayName="tblBudget" ref="A2:H303" headerRowCount="1">
  <autoFilter ref="A2:H303"/>
  <tableColumns count="8">
    <tableColumn id="1" name="Năm"/>
    <tableColumn id="2" name="Tháng"/>
    <tableColumn id="3" name="Report Group"/>
    <tableColumn id="4" name="P&amp;L Type"/>
    <tableColumn id="5" name="Dept/Cost Center"/>
    <tableColumn id="6" name="Project"/>
    <tableColumn id="7" name="Budget Amount"/>
    <tableColumn id="8" name="Note"/>
  </tableColumns>
  <tableStyleInfo name="TableStyleMedium9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2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4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>
      <c r="A1" s="1" t="inlineStr">
        <is>
          <t>DASHBOARD TÀI CHÍNH NỘI BỘ</t>
        </is>
      </c>
    </row>
    <row r="3">
      <c r="A3" t="inlineStr">
        <is>
          <t>Kỳ chốt:</t>
        </is>
      </c>
      <c r="B3" s="2">
        <f>TEXT(DATE(Settings!B3,Settings!B4,1),"mm/yyyy")</f>
        <v/>
      </c>
    </row>
    <row r="5">
      <c r="A5" s="3" t="inlineStr">
        <is>
          <t>Doanh thu MTD</t>
        </is>
      </c>
      <c r="B5" s="4">
        <f>P&amp;L!F7</f>
        <v/>
      </c>
    </row>
    <row r="6">
      <c r="A6" s="3" t="inlineStr">
        <is>
          <t>Giá vốn MTD</t>
        </is>
      </c>
      <c r="B6" s="4">
        <f>P&amp;L!F8</f>
        <v/>
      </c>
    </row>
    <row r="7">
      <c r="A7" s="3" t="inlineStr">
        <is>
          <t>Lợi nhuận gộp MTD</t>
        </is>
      </c>
      <c r="B7" s="4">
        <f>P&amp;L!F9</f>
        <v/>
      </c>
    </row>
    <row r="8">
      <c r="A8" s="3" t="inlineStr">
        <is>
          <t>OPEX MTD</t>
        </is>
      </c>
      <c r="B8" s="4">
        <f>P&amp;L!F10</f>
        <v/>
      </c>
    </row>
    <row r="9">
      <c r="A9" s="3" t="inlineStr">
        <is>
          <t>Lợi nhuận ròng MTD</t>
        </is>
      </c>
      <c r="B9" s="4">
        <f>P&amp;L!F11</f>
        <v/>
      </c>
    </row>
    <row r="10">
      <c r="A10" s="3" t="inlineStr">
        <is>
          <t>Doanh thu YTD</t>
        </is>
      </c>
      <c r="B10" s="4">
        <f>P&amp;L!B7</f>
        <v/>
      </c>
    </row>
    <row r="11">
      <c r="A11" s="3" t="inlineStr">
        <is>
          <t>Lợi nhuận ròng YTD</t>
        </is>
      </c>
      <c r="B11" s="4">
        <f>P&amp;L!B11</f>
        <v/>
      </c>
    </row>
    <row r="12">
      <c r="A12" s="3" t="inlineStr">
        <is>
          <t>Net Cashflow MTD</t>
        </is>
      </c>
      <c r="B12" s="4">
        <f>Cashflow!B10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803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28" customWidth="1" min="3" max="3"/>
    <col width="14" customWidth="1" min="4" max="4"/>
    <col width="24" customWidth="1" min="5" max="5"/>
    <col width="18" customWidth="1" min="6" max="6"/>
    <col width="16" customWidth="1" min="7" max="7"/>
    <col width="18" customWidth="1" min="8" max="8"/>
    <col width="12" customWidth="1" min="9" max="9"/>
    <col width="16" customWidth="1" min="10" max="10"/>
    <col width="10" customWidth="1" min="11" max="11"/>
    <col width="18" customWidth="1" min="12" max="12"/>
    <col width="12" customWidth="1" min="13" max="13"/>
    <col width="16" customWidth="1" min="14" max="14"/>
  </cols>
  <sheetData>
    <row r="1">
      <c r="A1" s="1" t="inlineStr">
        <is>
          <t>NHẬT KÝ SỔ CÁI (GL) - NHẬP LIỆU</t>
        </is>
      </c>
    </row>
    <row r="2">
      <c r="A2" s="5" t="inlineStr">
        <is>
          <t>Ngày</t>
        </is>
      </c>
      <c r="B2" s="5" t="inlineStr">
        <is>
          <t>Số chứng từ</t>
        </is>
      </c>
      <c r="C2" s="5" t="inlineStr">
        <is>
          <t>Diễn giải</t>
        </is>
      </c>
      <c r="D2" s="5" t="inlineStr">
        <is>
          <t>Account Code</t>
        </is>
      </c>
      <c r="E2" s="5" t="inlineStr">
        <is>
          <t>Account Name</t>
        </is>
      </c>
      <c r="F2" s="5" t="inlineStr">
        <is>
          <t>Dept/Cost Center</t>
        </is>
      </c>
      <c r="G2" s="5" t="inlineStr">
        <is>
          <t>Project</t>
        </is>
      </c>
      <c r="H2" s="5" t="inlineStr">
        <is>
          <t>Customer/Vendor</t>
        </is>
      </c>
      <c r="I2" s="5" t="inlineStr">
        <is>
          <t>Loại dòng</t>
        </is>
      </c>
      <c r="J2" s="5" t="inlineStr">
        <is>
          <t>Số tiền</t>
        </is>
      </c>
      <c r="K2" s="5" t="inlineStr">
        <is>
          <t>Tháng</t>
        </is>
      </c>
      <c r="L2" s="5" t="inlineStr">
        <is>
          <t>Report Group</t>
        </is>
      </c>
      <c r="M2" s="5" t="inlineStr">
        <is>
          <t>P&amp;L Type</t>
        </is>
      </c>
      <c r="N2" s="5" t="inlineStr">
        <is>
          <t>Cashflow Bucket</t>
        </is>
      </c>
    </row>
    <row r="3">
      <c r="A3" s="6" t="n"/>
      <c r="B3" s="7" t="n"/>
      <c r="C3" s="7" t="n"/>
      <c r="D3" s="7" t="n"/>
      <c r="E3">
        <f>IF($D3="","",IFERROR(VLOOKUP($D3,COA_Mapping!$A:$B,2,FALSE),""))</f>
        <v/>
      </c>
      <c r="F3" s="7" t="n"/>
      <c r="G3" s="7" t="n"/>
      <c r="H3" s="7" t="n"/>
      <c r="I3" s="7" t="n"/>
      <c r="J3" s="8" t="n"/>
      <c r="K3" s="9">
        <f>IF($A3="","",DATE(YEAR($A3),MONTH($A3),1))</f>
        <v/>
      </c>
      <c r="L3">
        <f>IF($D3="","",IFERROR(VLOOKUP($D3,COA_Mapping!$A:$C,3,FALSE),""))</f>
        <v/>
      </c>
      <c r="M3">
        <f>IF($D3="","",IFERROR(VLOOKUP($D3,COA_Mapping!$A:$D,4,FALSE),""))</f>
        <v/>
      </c>
      <c r="N3">
        <f>IF($D3="","",IFERROR(VLOOKUP($D3,COA_Mapping!$A:$E,5,FALSE),""))</f>
        <v/>
      </c>
    </row>
    <row r="4">
      <c r="A4" s="6" t="n"/>
      <c r="B4" s="7" t="n"/>
      <c r="C4" s="7" t="n"/>
      <c r="D4" s="7" t="n"/>
      <c r="E4">
        <f>IF($D4="","",IFERROR(VLOOKUP($D4,COA_Mapping!$A:$B,2,FALSE),""))</f>
        <v/>
      </c>
      <c r="F4" s="7" t="n"/>
      <c r="G4" s="7" t="n"/>
      <c r="H4" s="7" t="n"/>
      <c r="I4" s="7" t="n"/>
      <c r="J4" s="8" t="n"/>
      <c r="K4" s="9">
        <f>IF($A4="","",DATE(YEAR($A4),MONTH($A4),1))</f>
        <v/>
      </c>
      <c r="L4">
        <f>IF($D4="","",IFERROR(VLOOKUP($D4,COA_Mapping!$A:$C,3,FALSE),""))</f>
        <v/>
      </c>
      <c r="M4">
        <f>IF($D4="","",IFERROR(VLOOKUP($D4,COA_Mapping!$A:$D,4,FALSE),""))</f>
        <v/>
      </c>
      <c r="N4">
        <f>IF($D4="","",IFERROR(VLOOKUP($D4,COA_Mapping!$A:$E,5,FALSE),""))</f>
        <v/>
      </c>
    </row>
    <row r="5">
      <c r="A5" s="6" t="n"/>
      <c r="B5" s="7" t="n"/>
      <c r="C5" s="7" t="n"/>
      <c r="D5" s="7" t="n"/>
      <c r="E5">
        <f>IF($D5="","",IFERROR(VLOOKUP($D5,COA_Mapping!$A:$B,2,FALSE),""))</f>
        <v/>
      </c>
      <c r="F5" s="7" t="n"/>
      <c r="G5" s="7" t="n"/>
      <c r="H5" s="7" t="n"/>
      <c r="I5" s="7" t="n"/>
      <c r="J5" s="8" t="n"/>
      <c r="K5" s="9">
        <f>IF($A5="","",DATE(YEAR($A5),MONTH($A5),1))</f>
        <v/>
      </c>
      <c r="L5">
        <f>IF($D5="","",IFERROR(VLOOKUP($D5,COA_Mapping!$A:$C,3,FALSE),""))</f>
        <v/>
      </c>
      <c r="M5">
        <f>IF($D5="","",IFERROR(VLOOKUP($D5,COA_Mapping!$A:$D,4,FALSE),""))</f>
        <v/>
      </c>
      <c r="N5">
        <f>IF($D5="","",IFERROR(VLOOKUP($D5,COA_Mapping!$A:$E,5,FALSE),""))</f>
        <v/>
      </c>
    </row>
    <row r="6">
      <c r="A6" s="6" t="n"/>
      <c r="B6" s="7" t="n"/>
      <c r="C6" s="7" t="n"/>
      <c r="D6" s="7" t="n"/>
      <c r="E6">
        <f>IF($D6="","",IFERROR(VLOOKUP($D6,COA_Mapping!$A:$B,2,FALSE),""))</f>
        <v/>
      </c>
      <c r="F6" s="7" t="n"/>
      <c r="G6" s="7" t="n"/>
      <c r="H6" s="7" t="n"/>
      <c r="I6" s="7" t="n"/>
      <c r="J6" s="8" t="n"/>
      <c r="K6" s="9">
        <f>IF($A6="","",DATE(YEAR($A6),MONTH($A6),1))</f>
        <v/>
      </c>
      <c r="L6">
        <f>IF($D6="","",IFERROR(VLOOKUP($D6,COA_Mapping!$A:$C,3,FALSE),""))</f>
        <v/>
      </c>
      <c r="M6">
        <f>IF($D6="","",IFERROR(VLOOKUP($D6,COA_Mapping!$A:$D,4,FALSE),""))</f>
        <v/>
      </c>
      <c r="N6">
        <f>IF($D6="","",IFERROR(VLOOKUP($D6,COA_Mapping!$A:$E,5,FALSE),""))</f>
        <v/>
      </c>
    </row>
    <row r="7">
      <c r="A7" s="6" t="n"/>
      <c r="B7" s="7" t="n"/>
      <c r="C7" s="7" t="n"/>
      <c r="D7" s="7" t="n"/>
      <c r="E7">
        <f>IF($D7="","",IFERROR(VLOOKUP($D7,COA_Mapping!$A:$B,2,FALSE),""))</f>
        <v/>
      </c>
      <c r="F7" s="7" t="n"/>
      <c r="G7" s="7" t="n"/>
      <c r="H7" s="7" t="n"/>
      <c r="I7" s="7" t="n"/>
      <c r="J7" s="8" t="n"/>
      <c r="K7" s="9">
        <f>IF($A7="","",DATE(YEAR($A7),MONTH($A7),1))</f>
        <v/>
      </c>
      <c r="L7">
        <f>IF($D7="","",IFERROR(VLOOKUP($D7,COA_Mapping!$A:$C,3,FALSE),""))</f>
        <v/>
      </c>
      <c r="M7">
        <f>IF($D7="","",IFERROR(VLOOKUP($D7,COA_Mapping!$A:$D,4,FALSE),""))</f>
        <v/>
      </c>
      <c r="N7">
        <f>IF($D7="","",IFERROR(VLOOKUP($D7,COA_Mapping!$A:$E,5,FALSE),""))</f>
        <v/>
      </c>
    </row>
    <row r="8">
      <c r="A8" s="6" t="n"/>
      <c r="B8" s="7" t="n"/>
      <c r="C8" s="7" t="n"/>
      <c r="D8" s="7" t="n"/>
      <c r="E8">
        <f>IF($D8="","",IFERROR(VLOOKUP($D8,COA_Mapping!$A:$B,2,FALSE),""))</f>
        <v/>
      </c>
      <c r="F8" s="7" t="n"/>
      <c r="G8" s="7" t="n"/>
      <c r="H8" s="7" t="n"/>
      <c r="I8" s="7" t="n"/>
      <c r="J8" s="8" t="n"/>
      <c r="K8" s="9">
        <f>IF($A8="","",DATE(YEAR($A8),MONTH($A8),1))</f>
        <v/>
      </c>
      <c r="L8">
        <f>IF($D8="","",IFERROR(VLOOKUP($D8,COA_Mapping!$A:$C,3,FALSE),""))</f>
        <v/>
      </c>
      <c r="M8">
        <f>IF($D8="","",IFERROR(VLOOKUP($D8,COA_Mapping!$A:$D,4,FALSE),""))</f>
        <v/>
      </c>
      <c r="N8">
        <f>IF($D8="","",IFERROR(VLOOKUP($D8,COA_Mapping!$A:$E,5,FALSE),""))</f>
        <v/>
      </c>
    </row>
    <row r="9">
      <c r="A9" s="6" t="n"/>
      <c r="B9" s="7" t="n"/>
      <c r="C9" s="7" t="n"/>
      <c r="D9" s="7" t="n"/>
      <c r="E9">
        <f>IF($D9="","",IFERROR(VLOOKUP($D9,COA_Mapping!$A:$B,2,FALSE),""))</f>
        <v/>
      </c>
      <c r="F9" s="7" t="n"/>
      <c r="G9" s="7" t="n"/>
      <c r="H9" s="7" t="n"/>
      <c r="I9" s="7" t="n"/>
      <c r="J9" s="8" t="n"/>
      <c r="K9" s="9">
        <f>IF($A9="","",DATE(YEAR($A9),MONTH($A9),1))</f>
        <v/>
      </c>
      <c r="L9">
        <f>IF($D9="","",IFERROR(VLOOKUP($D9,COA_Mapping!$A:$C,3,FALSE),""))</f>
        <v/>
      </c>
      <c r="M9">
        <f>IF($D9="","",IFERROR(VLOOKUP($D9,COA_Mapping!$A:$D,4,FALSE),""))</f>
        <v/>
      </c>
      <c r="N9">
        <f>IF($D9="","",IFERROR(VLOOKUP($D9,COA_Mapping!$A:$E,5,FALSE),""))</f>
        <v/>
      </c>
    </row>
    <row r="10">
      <c r="A10" s="6" t="n"/>
      <c r="B10" s="7" t="n"/>
      <c r="C10" s="7" t="n"/>
      <c r="D10" s="7" t="n"/>
      <c r="E10">
        <f>IF($D10="","",IFERROR(VLOOKUP($D10,COA_Mapping!$A:$B,2,FALSE),""))</f>
        <v/>
      </c>
      <c r="F10" s="7" t="n"/>
      <c r="G10" s="7" t="n"/>
      <c r="H10" s="7" t="n"/>
      <c r="I10" s="7" t="n"/>
      <c r="J10" s="8" t="n"/>
      <c r="K10" s="9">
        <f>IF($A10="","",DATE(YEAR($A10),MONTH($A10),1))</f>
        <v/>
      </c>
      <c r="L10">
        <f>IF($D10="","",IFERROR(VLOOKUP($D10,COA_Mapping!$A:$C,3,FALSE),""))</f>
        <v/>
      </c>
      <c r="M10">
        <f>IF($D10="","",IFERROR(VLOOKUP($D10,COA_Mapping!$A:$D,4,FALSE),""))</f>
        <v/>
      </c>
      <c r="N10">
        <f>IF($D10="","",IFERROR(VLOOKUP($D10,COA_Mapping!$A:$E,5,FALSE),""))</f>
        <v/>
      </c>
    </row>
    <row r="11">
      <c r="A11" s="6" t="n"/>
      <c r="B11" s="7" t="n"/>
      <c r="C11" s="7" t="n"/>
      <c r="D11" s="7" t="n"/>
      <c r="E11">
        <f>IF($D11="","",IFERROR(VLOOKUP($D11,COA_Mapping!$A:$B,2,FALSE),""))</f>
        <v/>
      </c>
      <c r="F11" s="7" t="n"/>
      <c r="G11" s="7" t="n"/>
      <c r="H11" s="7" t="n"/>
      <c r="I11" s="7" t="n"/>
      <c r="J11" s="8" t="n"/>
      <c r="K11" s="9">
        <f>IF($A11="","",DATE(YEAR($A11),MONTH($A11),1))</f>
        <v/>
      </c>
      <c r="L11">
        <f>IF($D11="","",IFERROR(VLOOKUP($D11,COA_Mapping!$A:$C,3,FALSE),""))</f>
        <v/>
      </c>
      <c r="M11">
        <f>IF($D11="","",IFERROR(VLOOKUP($D11,COA_Mapping!$A:$D,4,FALSE),""))</f>
        <v/>
      </c>
      <c r="N11">
        <f>IF($D11="","",IFERROR(VLOOKUP($D11,COA_Mapping!$A:$E,5,FALSE),""))</f>
        <v/>
      </c>
    </row>
    <row r="12">
      <c r="A12" s="6" t="n"/>
      <c r="B12" s="7" t="n"/>
      <c r="C12" s="7" t="n"/>
      <c r="D12" s="7" t="n"/>
      <c r="E12">
        <f>IF($D12="","",IFERROR(VLOOKUP($D12,COA_Mapping!$A:$B,2,FALSE),""))</f>
        <v/>
      </c>
      <c r="F12" s="7" t="n"/>
      <c r="G12" s="7" t="n"/>
      <c r="H12" s="7" t="n"/>
      <c r="I12" s="7" t="n"/>
      <c r="J12" s="8" t="n"/>
      <c r="K12" s="9">
        <f>IF($A12="","",DATE(YEAR($A12),MONTH($A12),1))</f>
        <v/>
      </c>
      <c r="L12">
        <f>IF($D12="","",IFERROR(VLOOKUP($D12,COA_Mapping!$A:$C,3,FALSE),""))</f>
        <v/>
      </c>
      <c r="M12">
        <f>IF($D12="","",IFERROR(VLOOKUP($D12,COA_Mapping!$A:$D,4,FALSE),""))</f>
        <v/>
      </c>
      <c r="N12">
        <f>IF($D12="","",IFERROR(VLOOKUP($D12,COA_Mapping!$A:$E,5,FALSE),""))</f>
        <v/>
      </c>
    </row>
    <row r="13">
      <c r="A13" s="6" t="n"/>
      <c r="B13" s="7" t="n"/>
      <c r="C13" s="7" t="n"/>
      <c r="D13" s="7" t="n"/>
      <c r="E13">
        <f>IF($D13="","",IFERROR(VLOOKUP($D13,COA_Mapping!$A:$B,2,FALSE),""))</f>
        <v/>
      </c>
      <c r="F13" s="7" t="n"/>
      <c r="G13" s="7" t="n"/>
      <c r="H13" s="7" t="n"/>
      <c r="I13" s="7" t="n"/>
      <c r="J13" s="8" t="n"/>
      <c r="K13" s="9">
        <f>IF($A13="","",DATE(YEAR($A13),MONTH($A13),1))</f>
        <v/>
      </c>
      <c r="L13">
        <f>IF($D13="","",IFERROR(VLOOKUP($D13,COA_Mapping!$A:$C,3,FALSE),""))</f>
        <v/>
      </c>
      <c r="M13">
        <f>IF($D13="","",IFERROR(VLOOKUP($D13,COA_Mapping!$A:$D,4,FALSE),""))</f>
        <v/>
      </c>
      <c r="N13">
        <f>IF($D13="","",IFERROR(VLOOKUP($D13,COA_Mapping!$A:$E,5,FALSE),""))</f>
        <v/>
      </c>
    </row>
    <row r="14">
      <c r="A14" s="6" t="n"/>
      <c r="B14" s="7" t="n"/>
      <c r="C14" s="7" t="n"/>
      <c r="D14" s="7" t="n"/>
      <c r="E14">
        <f>IF($D14="","",IFERROR(VLOOKUP($D14,COA_Mapping!$A:$B,2,FALSE),""))</f>
        <v/>
      </c>
      <c r="F14" s="7" t="n"/>
      <c r="G14" s="7" t="n"/>
      <c r="H14" s="7" t="n"/>
      <c r="I14" s="7" t="n"/>
      <c r="J14" s="8" t="n"/>
      <c r="K14" s="9">
        <f>IF($A14="","",DATE(YEAR($A14),MONTH($A14),1))</f>
        <v/>
      </c>
      <c r="L14">
        <f>IF($D14="","",IFERROR(VLOOKUP($D14,COA_Mapping!$A:$C,3,FALSE),""))</f>
        <v/>
      </c>
      <c r="M14">
        <f>IF($D14="","",IFERROR(VLOOKUP($D14,COA_Mapping!$A:$D,4,FALSE),""))</f>
        <v/>
      </c>
      <c r="N14">
        <f>IF($D14="","",IFERROR(VLOOKUP($D14,COA_Mapping!$A:$E,5,FALSE),""))</f>
        <v/>
      </c>
    </row>
    <row r="15">
      <c r="A15" s="6" t="n"/>
      <c r="B15" s="7" t="n"/>
      <c r="C15" s="7" t="n"/>
      <c r="D15" s="7" t="n"/>
      <c r="E15">
        <f>IF($D15="","",IFERROR(VLOOKUP($D15,COA_Mapping!$A:$B,2,FALSE),""))</f>
        <v/>
      </c>
      <c r="F15" s="7" t="n"/>
      <c r="G15" s="7" t="n"/>
      <c r="H15" s="7" t="n"/>
      <c r="I15" s="7" t="n"/>
      <c r="J15" s="8" t="n"/>
      <c r="K15" s="9">
        <f>IF($A15="","",DATE(YEAR($A15),MONTH($A15),1))</f>
        <v/>
      </c>
      <c r="L15">
        <f>IF($D15="","",IFERROR(VLOOKUP($D15,COA_Mapping!$A:$C,3,FALSE),""))</f>
        <v/>
      </c>
      <c r="M15">
        <f>IF($D15="","",IFERROR(VLOOKUP($D15,COA_Mapping!$A:$D,4,FALSE),""))</f>
        <v/>
      </c>
      <c r="N15">
        <f>IF($D15="","",IFERROR(VLOOKUP($D15,COA_Mapping!$A:$E,5,FALSE),""))</f>
        <v/>
      </c>
    </row>
    <row r="16">
      <c r="A16" s="6" t="n"/>
      <c r="B16" s="7" t="n"/>
      <c r="C16" s="7" t="n"/>
      <c r="D16" s="7" t="n"/>
      <c r="E16">
        <f>IF($D16="","",IFERROR(VLOOKUP($D16,COA_Mapping!$A:$B,2,FALSE),""))</f>
        <v/>
      </c>
      <c r="F16" s="7" t="n"/>
      <c r="G16" s="7" t="n"/>
      <c r="H16" s="7" t="n"/>
      <c r="I16" s="7" t="n"/>
      <c r="J16" s="8" t="n"/>
      <c r="K16" s="9">
        <f>IF($A16="","",DATE(YEAR($A16),MONTH($A16),1))</f>
        <v/>
      </c>
      <c r="L16">
        <f>IF($D16="","",IFERROR(VLOOKUP($D16,COA_Mapping!$A:$C,3,FALSE),""))</f>
        <v/>
      </c>
      <c r="M16">
        <f>IF($D16="","",IFERROR(VLOOKUP($D16,COA_Mapping!$A:$D,4,FALSE),""))</f>
        <v/>
      </c>
      <c r="N16">
        <f>IF($D16="","",IFERROR(VLOOKUP($D16,COA_Mapping!$A:$E,5,FALSE),""))</f>
        <v/>
      </c>
    </row>
    <row r="17">
      <c r="A17" s="6" t="n"/>
      <c r="B17" s="7" t="n"/>
      <c r="C17" s="7" t="n"/>
      <c r="D17" s="7" t="n"/>
      <c r="E17">
        <f>IF($D17="","",IFERROR(VLOOKUP($D17,COA_Mapping!$A:$B,2,FALSE),""))</f>
        <v/>
      </c>
      <c r="F17" s="7" t="n"/>
      <c r="G17" s="7" t="n"/>
      <c r="H17" s="7" t="n"/>
      <c r="I17" s="7" t="n"/>
      <c r="J17" s="8" t="n"/>
      <c r="K17" s="9">
        <f>IF($A17="","",DATE(YEAR($A17),MONTH($A17),1))</f>
        <v/>
      </c>
      <c r="L17">
        <f>IF($D17="","",IFERROR(VLOOKUP($D17,COA_Mapping!$A:$C,3,FALSE),""))</f>
        <v/>
      </c>
      <c r="M17">
        <f>IF($D17="","",IFERROR(VLOOKUP($D17,COA_Mapping!$A:$D,4,FALSE),""))</f>
        <v/>
      </c>
      <c r="N17">
        <f>IF($D17="","",IFERROR(VLOOKUP($D17,COA_Mapping!$A:$E,5,FALSE),""))</f>
        <v/>
      </c>
    </row>
    <row r="18">
      <c r="A18" s="6" t="n"/>
      <c r="B18" s="7" t="n"/>
      <c r="C18" s="7" t="n"/>
      <c r="D18" s="7" t="n"/>
      <c r="E18">
        <f>IF($D18="","",IFERROR(VLOOKUP($D18,COA_Mapping!$A:$B,2,FALSE),""))</f>
        <v/>
      </c>
      <c r="F18" s="7" t="n"/>
      <c r="G18" s="7" t="n"/>
      <c r="H18" s="7" t="n"/>
      <c r="I18" s="7" t="n"/>
      <c r="J18" s="8" t="n"/>
      <c r="K18" s="9">
        <f>IF($A18="","",DATE(YEAR($A18),MONTH($A18),1))</f>
        <v/>
      </c>
      <c r="L18">
        <f>IF($D18="","",IFERROR(VLOOKUP($D18,COA_Mapping!$A:$C,3,FALSE),""))</f>
        <v/>
      </c>
      <c r="M18">
        <f>IF($D18="","",IFERROR(VLOOKUP($D18,COA_Mapping!$A:$D,4,FALSE),""))</f>
        <v/>
      </c>
      <c r="N18">
        <f>IF($D18="","",IFERROR(VLOOKUP($D18,COA_Mapping!$A:$E,5,FALSE),""))</f>
        <v/>
      </c>
    </row>
    <row r="19">
      <c r="A19" s="6" t="n"/>
      <c r="B19" s="7" t="n"/>
      <c r="C19" s="7" t="n"/>
      <c r="D19" s="7" t="n"/>
      <c r="E19">
        <f>IF($D19="","",IFERROR(VLOOKUP($D19,COA_Mapping!$A:$B,2,FALSE),""))</f>
        <v/>
      </c>
      <c r="F19" s="7" t="n"/>
      <c r="G19" s="7" t="n"/>
      <c r="H19" s="7" t="n"/>
      <c r="I19" s="7" t="n"/>
      <c r="J19" s="8" t="n"/>
      <c r="K19" s="9">
        <f>IF($A19="","",DATE(YEAR($A19),MONTH($A19),1))</f>
        <v/>
      </c>
      <c r="L19">
        <f>IF($D19="","",IFERROR(VLOOKUP($D19,COA_Mapping!$A:$C,3,FALSE),""))</f>
        <v/>
      </c>
      <c r="M19">
        <f>IF($D19="","",IFERROR(VLOOKUP($D19,COA_Mapping!$A:$D,4,FALSE),""))</f>
        <v/>
      </c>
      <c r="N19">
        <f>IF($D19="","",IFERROR(VLOOKUP($D19,COA_Mapping!$A:$E,5,FALSE),""))</f>
        <v/>
      </c>
    </row>
    <row r="20">
      <c r="A20" s="6" t="n"/>
      <c r="B20" s="7" t="n"/>
      <c r="C20" s="7" t="n"/>
      <c r="D20" s="7" t="n"/>
      <c r="E20">
        <f>IF($D20="","",IFERROR(VLOOKUP($D20,COA_Mapping!$A:$B,2,FALSE),""))</f>
        <v/>
      </c>
      <c r="F20" s="7" t="n"/>
      <c r="G20" s="7" t="n"/>
      <c r="H20" s="7" t="n"/>
      <c r="I20" s="7" t="n"/>
      <c r="J20" s="8" t="n"/>
      <c r="K20" s="9">
        <f>IF($A20="","",DATE(YEAR($A20),MONTH($A20),1))</f>
        <v/>
      </c>
      <c r="L20">
        <f>IF($D20="","",IFERROR(VLOOKUP($D20,COA_Mapping!$A:$C,3,FALSE),""))</f>
        <v/>
      </c>
      <c r="M20">
        <f>IF($D20="","",IFERROR(VLOOKUP($D20,COA_Mapping!$A:$D,4,FALSE),""))</f>
        <v/>
      </c>
      <c r="N20">
        <f>IF($D20="","",IFERROR(VLOOKUP($D20,COA_Mapping!$A:$E,5,FALSE),""))</f>
        <v/>
      </c>
    </row>
    <row r="21">
      <c r="A21" s="6" t="n"/>
      <c r="B21" s="7" t="n"/>
      <c r="C21" s="7" t="n"/>
      <c r="D21" s="7" t="n"/>
      <c r="E21">
        <f>IF($D21="","",IFERROR(VLOOKUP($D21,COA_Mapping!$A:$B,2,FALSE),""))</f>
        <v/>
      </c>
      <c r="F21" s="7" t="n"/>
      <c r="G21" s="7" t="n"/>
      <c r="H21" s="7" t="n"/>
      <c r="I21" s="7" t="n"/>
      <c r="J21" s="8" t="n"/>
      <c r="K21" s="9">
        <f>IF($A21="","",DATE(YEAR($A21),MONTH($A21),1))</f>
        <v/>
      </c>
      <c r="L21">
        <f>IF($D21="","",IFERROR(VLOOKUP($D21,COA_Mapping!$A:$C,3,FALSE),""))</f>
        <v/>
      </c>
      <c r="M21">
        <f>IF($D21="","",IFERROR(VLOOKUP($D21,COA_Mapping!$A:$D,4,FALSE),""))</f>
        <v/>
      </c>
      <c r="N21">
        <f>IF($D21="","",IFERROR(VLOOKUP($D21,COA_Mapping!$A:$E,5,FALSE),""))</f>
        <v/>
      </c>
    </row>
    <row r="22">
      <c r="A22" s="6" t="n"/>
      <c r="B22" s="7" t="n"/>
      <c r="C22" s="7" t="n"/>
      <c r="D22" s="7" t="n"/>
      <c r="E22">
        <f>IF($D22="","",IFERROR(VLOOKUP($D22,COA_Mapping!$A:$B,2,FALSE),""))</f>
        <v/>
      </c>
      <c r="F22" s="7" t="n"/>
      <c r="G22" s="7" t="n"/>
      <c r="H22" s="7" t="n"/>
      <c r="I22" s="7" t="n"/>
      <c r="J22" s="8" t="n"/>
      <c r="K22" s="9">
        <f>IF($A22="","",DATE(YEAR($A22),MONTH($A22),1))</f>
        <v/>
      </c>
      <c r="L22">
        <f>IF($D22="","",IFERROR(VLOOKUP($D22,COA_Mapping!$A:$C,3,FALSE),""))</f>
        <v/>
      </c>
      <c r="M22">
        <f>IF($D22="","",IFERROR(VLOOKUP($D22,COA_Mapping!$A:$D,4,FALSE),""))</f>
        <v/>
      </c>
      <c r="N22">
        <f>IF($D22="","",IFERROR(VLOOKUP($D22,COA_Mapping!$A:$E,5,FALSE),""))</f>
        <v/>
      </c>
    </row>
    <row r="23">
      <c r="A23" s="6" t="n"/>
      <c r="B23" s="7" t="n"/>
      <c r="C23" s="7" t="n"/>
      <c r="D23" s="7" t="n"/>
      <c r="E23">
        <f>IF($D23="","",IFERROR(VLOOKUP($D23,COA_Mapping!$A:$B,2,FALSE),""))</f>
        <v/>
      </c>
      <c r="F23" s="7" t="n"/>
      <c r="G23" s="7" t="n"/>
      <c r="H23" s="7" t="n"/>
      <c r="I23" s="7" t="n"/>
      <c r="J23" s="8" t="n"/>
      <c r="K23" s="9">
        <f>IF($A23="","",DATE(YEAR($A23),MONTH($A23),1))</f>
        <v/>
      </c>
      <c r="L23">
        <f>IF($D23="","",IFERROR(VLOOKUP($D23,COA_Mapping!$A:$C,3,FALSE),""))</f>
        <v/>
      </c>
      <c r="M23">
        <f>IF($D23="","",IFERROR(VLOOKUP($D23,COA_Mapping!$A:$D,4,FALSE),""))</f>
        <v/>
      </c>
      <c r="N23">
        <f>IF($D23="","",IFERROR(VLOOKUP($D23,COA_Mapping!$A:$E,5,FALSE),""))</f>
        <v/>
      </c>
    </row>
    <row r="24">
      <c r="A24" s="6" t="n"/>
      <c r="B24" s="7" t="n"/>
      <c r="C24" s="7" t="n"/>
      <c r="D24" s="7" t="n"/>
      <c r="E24">
        <f>IF($D24="","",IFERROR(VLOOKUP($D24,COA_Mapping!$A:$B,2,FALSE),""))</f>
        <v/>
      </c>
      <c r="F24" s="7" t="n"/>
      <c r="G24" s="7" t="n"/>
      <c r="H24" s="7" t="n"/>
      <c r="I24" s="7" t="n"/>
      <c r="J24" s="8" t="n"/>
      <c r="K24" s="9">
        <f>IF($A24="","",DATE(YEAR($A24),MONTH($A24),1))</f>
        <v/>
      </c>
      <c r="L24">
        <f>IF($D24="","",IFERROR(VLOOKUP($D24,COA_Mapping!$A:$C,3,FALSE),""))</f>
        <v/>
      </c>
      <c r="M24">
        <f>IF($D24="","",IFERROR(VLOOKUP($D24,COA_Mapping!$A:$D,4,FALSE),""))</f>
        <v/>
      </c>
      <c r="N24">
        <f>IF($D24="","",IFERROR(VLOOKUP($D24,COA_Mapping!$A:$E,5,FALSE),""))</f>
        <v/>
      </c>
    </row>
    <row r="25">
      <c r="A25" s="6" t="n"/>
      <c r="B25" s="7" t="n"/>
      <c r="C25" s="7" t="n"/>
      <c r="D25" s="7" t="n"/>
      <c r="E25">
        <f>IF($D25="","",IFERROR(VLOOKUP($D25,COA_Mapping!$A:$B,2,FALSE),""))</f>
        <v/>
      </c>
      <c r="F25" s="7" t="n"/>
      <c r="G25" s="7" t="n"/>
      <c r="H25" s="7" t="n"/>
      <c r="I25" s="7" t="n"/>
      <c r="J25" s="8" t="n"/>
      <c r="K25" s="9">
        <f>IF($A25="","",DATE(YEAR($A25),MONTH($A25),1))</f>
        <v/>
      </c>
      <c r="L25">
        <f>IF($D25="","",IFERROR(VLOOKUP($D25,COA_Mapping!$A:$C,3,FALSE),""))</f>
        <v/>
      </c>
      <c r="M25">
        <f>IF($D25="","",IFERROR(VLOOKUP($D25,COA_Mapping!$A:$D,4,FALSE),""))</f>
        <v/>
      </c>
      <c r="N25">
        <f>IF($D25="","",IFERROR(VLOOKUP($D25,COA_Mapping!$A:$E,5,FALSE),""))</f>
        <v/>
      </c>
    </row>
    <row r="26">
      <c r="A26" s="6" t="n"/>
      <c r="B26" s="7" t="n"/>
      <c r="C26" s="7" t="n"/>
      <c r="D26" s="7" t="n"/>
      <c r="E26">
        <f>IF($D26="","",IFERROR(VLOOKUP($D26,COA_Mapping!$A:$B,2,FALSE),""))</f>
        <v/>
      </c>
      <c r="F26" s="7" t="n"/>
      <c r="G26" s="7" t="n"/>
      <c r="H26" s="7" t="n"/>
      <c r="I26" s="7" t="n"/>
      <c r="J26" s="8" t="n"/>
      <c r="K26" s="9">
        <f>IF($A26="","",DATE(YEAR($A26),MONTH($A26),1))</f>
        <v/>
      </c>
      <c r="L26">
        <f>IF($D26="","",IFERROR(VLOOKUP($D26,COA_Mapping!$A:$C,3,FALSE),""))</f>
        <v/>
      </c>
      <c r="M26">
        <f>IF($D26="","",IFERROR(VLOOKUP($D26,COA_Mapping!$A:$D,4,FALSE),""))</f>
        <v/>
      </c>
      <c r="N26">
        <f>IF($D26="","",IFERROR(VLOOKUP($D26,COA_Mapping!$A:$E,5,FALSE),""))</f>
        <v/>
      </c>
    </row>
    <row r="27">
      <c r="A27" s="6" t="n"/>
      <c r="B27" s="7" t="n"/>
      <c r="C27" s="7" t="n"/>
      <c r="D27" s="7" t="n"/>
      <c r="E27">
        <f>IF($D27="","",IFERROR(VLOOKUP($D27,COA_Mapping!$A:$B,2,FALSE),""))</f>
        <v/>
      </c>
      <c r="F27" s="7" t="n"/>
      <c r="G27" s="7" t="n"/>
      <c r="H27" s="7" t="n"/>
      <c r="I27" s="7" t="n"/>
      <c r="J27" s="8" t="n"/>
      <c r="K27" s="9">
        <f>IF($A27="","",DATE(YEAR($A27),MONTH($A27),1))</f>
        <v/>
      </c>
      <c r="L27">
        <f>IF($D27="","",IFERROR(VLOOKUP($D27,COA_Mapping!$A:$C,3,FALSE),""))</f>
        <v/>
      </c>
      <c r="M27">
        <f>IF($D27="","",IFERROR(VLOOKUP($D27,COA_Mapping!$A:$D,4,FALSE),""))</f>
        <v/>
      </c>
      <c r="N27">
        <f>IF($D27="","",IFERROR(VLOOKUP($D27,COA_Mapping!$A:$E,5,FALSE),""))</f>
        <v/>
      </c>
    </row>
    <row r="28">
      <c r="A28" s="10" t="n"/>
      <c r="E28">
        <f>IF($D28="","",IFERROR(VLOOKUP($D28,COA_Mapping!$A:$B,2,FALSE),""))</f>
        <v/>
      </c>
      <c r="J28" s="11" t="n"/>
      <c r="K28" s="9">
        <f>IF($A28="","",DATE(YEAR($A28),MONTH($A28),1))</f>
        <v/>
      </c>
      <c r="L28">
        <f>IF($D28="","",IFERROR(VLOOKUP($D28,COA_Mapping!$A:$C,3,FALSE),""))</f>
        <v/>
      </c>
      <c r="M28">
        <f>IF($D28="","",IFERROR(VLOOKUP($D28,COA_Mapping!$A:$D,4,FALSE),""))</f>
        <v/>
      </c>
      <c r="N28">
        <f>IF($D28="","",IFERROR(VLOOKUP($D28,COA_Mapping!$A:$E,5,FALSE),""))</f>
        <v/>
      </c>
    </row>
    <row r="29">
      <c r="A29" s="10" t="n"/>
      <c r="E29">
        <f>IF($D29="","",IFERROR(VLOOKUP($D29,COA_Mapping!$A:$B,2,FALSE),""))</f>
        <v/>
      </c>
      <c r="J29" s="11" t="n"/>
      <c r="K29" s="9">
        <f>IF($A29="","",DATE(YEAR($A29),MONTH($A29),1))</f>
        <v/>
      </c>
      <c r="L29">
        <f>IF($D29="","",IFERROR(VLOOKUP($D29,COA_Mapping!$A:$C,3,FALSE),""))</f>
        <v/>
      </c>
      <c r="M29">
        <f>IF($D29="","",IFERROR(VLOOKUP($D29,COA_Mapping!$A:$D,4,FALSE),""))</f>
        <v/>
      </c>
      <c r="N29">
        <f>IF($D29="","",IFERROR(VLOOKUP($D29,COA_Mapping!$A:$E,5,FALSE),""))</f>
        <v/>
      </c>
    </row>
    <row r="30">
      <c r="A30" s="10" t="n"/>
      <c r="E30">
        <f>IF($D30="","",IFERROR(VLOOKUP($D30,COA_Mapping!$A:$B,2,FALSE),""))</f>
        <v/>
      </c>
      <c r="J30" s="11" t="n"/>
      <c r="K30" s="9">
        <f>IF($A30="","",DATE(YEAR($A30),MONTH($A30),1))</f>
        <v/>
      </c>
      <c r="L30">
        <f>IF($D30="","",IFERROR(VLOOKUP($D30,COA_Mapping!$A:$C,3,FALSE),""))</f>
        <v/>
      </c>
      <c r="M30">
        <f>IF($D30="","",IFERROR(VLOOKUP($D30,COA_Mapping!$A:$D,4,FALSE),""))</f>
        <v/>
      </c>
      <c r="N30">
        <f>IF($D30="","",IFERROR(VLOOKUP($D30,COA_Mapping!$A:$E,5,FALSE),""))</f>
        <v/>
      </c>
    </row>
    <row r="31">
      <c r="A31" s="10" t="n"/>
      <c r="E31">
        <f>IF($D31="","",IFERROR(VLOOKUP($D31,COA_Mapping!$A:$B,2,FALSE),""))</f>
        <v/>
      </c>
      <c r="J31" s="11" t="n"/>
      <c r="K31" s="9">
        <f>IF($A31="","",DATE(YEAR($A31),MONTH($A31),1))</f>
        <v/>
      </c>
      <c r="L31">
        <f>IF($D31="","",IFERROR(VLOOKUP($D31,COA_Mapping!$A:$C,3,FALSE),""))</f>
        <v/>
      </c>
      <c r="M31">
        <f>IF($D31="","",IFERROR(VLOOKUP($D31,COA_Mapping!$A:$D,4,FALSE),""))</f>
        <v/>
      </c>
      <c r="N31">
        <f>IF($D31="","",IFERROR(VLOOKUP($D31,COA_Mapping!$A:$E,5,FALSE),""))</f>
        <v/>
      </c>
    </row>
    <row r="32">
      <c r="A32" s="10" t="n"/>
      <c r="E32">
        <f>IF($D32="","",IFERROR(VLOOKUP($D32,COA_Mapping!$A:$B,2,FALSE),""))</f>
        <v/>
      </c>
      <c r="J32" s="11" t="n"/>
      <c r="K32" s="9">
        <f>IF($A32="","",DATE(YEAR($A32),MONTH($A32),1))</f>
        <v/>
      </c>
      <c r="L32">
        <f>IF($D32="","",IFERROR(VLOOKUP($D32,COA_Mapping!$A:$C,3,FALSE),""))</f>
        <v/>
      </c>
      <c r="M32">
        <f>IF($D32="","",IFERROR(VLOOKUP($D32,COA_Mapping!$A:$D,4,FALSE),""))</f>
        <v/>
      </c>
      <c r="N32">
        <f>IF($D32="","",IFERROR(VLOOKUP($D32,COA_Mapping!$A:$E,5,FALSE),""))</f>
        <v/>
      </c>
    </row>
    <row r="33">
      <c r="A33" s="10" t="n"/>
      <c r="E33">
        <f>IF($D33="","",IFERROR(VLOOKUP($D33,COA_Mapping!$A:$B,2,FALSE),""))</f>
        <v/>
      </c>
      <c r="J33" s="11" t="n"/>
      <c r="K33" s="9">
        <f>IF($A33="","",DATE(YEAR($A33),MONTH($A33),1))</f>
        <v/>
      </c>
      <c r="L33">
        <f>IF($D33="","",IFERROR(VLOOKUP($D33,COA_Mapping!$A:$C,3,FALSE),""))</f>
        <v/>
      </c>
      <c r="M33">
        <f>IF($D33="","",IFERROR(VLOOKUP($D33,COA_Mapping!$A:$D,4,FALSE),""))</f>
        <v/>
      </c>
      <c r="N33">
        <f>IF($D33="","",IFERROR(VLOOKUP($D33,COA_Mapping!$A:$E,5,FALSE),""))</f>
        <v/>
      </c>
    </row>
    <row r="34">
      <c r="A34" s="10" t="n"/>
      <c r="E34">
        <f>IF($D34="","",IFERROR(VLOOKUP($D34,COA_Mapping!$A:$B,2,FALSE),""))</f>
        <v/>
      </c>
      <c r="J34" s="11" t="n"/>
      <c r="K34" s="9">
        <f>IF($A34="","",DATE(YEAR($A34),MONTH($A34),1))</f>
        <v/>
      </c>
      <c r="L34">
        <f>IF($D34="","",IFERROR(VLOOKUP($D34,COA_Mapping!$A:$C,3,FALSE),""))</f>
        <v/>
      </c>
      <c r="M34">
        <f>IF($D34="","",IFERROR(VLOOKUP($D34,COA_Mapping!$A:$D,4,FALSE),""))</f>
        <v/>
      </c>
      <c r="N34">
        <f>IF($D34="","",IFERROR(VLOOKUP($D34,COA_Mapping!$A:$E,5,FALSE),""))</f>
        <v/>
      </c>
    </row>
    <row r="35">
      <c r="A35" s="10" t="n"/>
      <c r="E35">
        <f>IF($D35="","",IFERROR(VLOOKUP($D35,COA_Mapping!$A:$B,2,FALSE),""))</f>
        <v/>
      </c>
      <c r="J35" s="11" t="n"/>
      <c r="K35" s="9">
        <f>IF($A35="","",DATE(YEAR($A35),MONTH($A35),1))</f>
        <v/>
      </c>
      <c r="L35">
        <f>IF($D35="","",IFERROR(VLOOKUP($D35,COA_Mapping!$A:$C,3,FALSE),""))</f>
        <v/>
      </c>
      <c r="M35">
        <f>IF($D35="","",IFERROR(VLOOKUP($D35,COA_Mapping!$A:$D,4,FALSE),""))</f>
        <v/>
      </c>
      <c r="N35">
        <f>IF($D35="","",IFERROR(VLOOKUP($D35,COA_Mapping!$A:$E,5,FALSE),""))</f>
        <v/>
      </c>
    </row>
    <row r="36">
      <c r="A36" s="10" t="n"/>
      <c r="E36">
        <f>IF($D36="","",IFERROR(VLOOKUP($D36,COA_Mapping!$A:$B,2,FALSE),""))</f>
        <v/>
      </c>
      <c r="J36" s="11" t="n"/>
      <c r="K36" s="9">
        <f>IF($A36="","",DATE(YEAR($A36),MONTH($A36),1))</f>
        <v/>
      </c>
      <c r="L36">
        <f>IF($D36="","",IFERROR(VLOOKUP($D36,COA_Mapping!$A:$C,3,FALSE),""))</f>
        <v/>
      </c>
      <c r="M36">
        <f>IF($D36="","",IFERROR(VLOOKUP($D36,COA_Mapping!$A:$D,4,FALSE),""))</f>
        <v/>
      </c>
      <c r="N36">
        <f>IF($D36="","",IFERROR(VLOOKUP($D36,COA_Mapping!$A:$E,5,FALSE),""))</f>
        <v/>
      </c>
    </row>
    <row r="37">
      <c r="A37" s="10" t="n"/>
      <c r="E37">
        <f>IF($D37="","",IFERROR(VLOOKUP($D37,COA_Mapping!$A:$B,2,FALSE),""))</f>
        <v/>
      </c>
      <c r="J37" s="11" t="n"/>
      <c r="K37" s="9">
        <f>IF($A37="","",DATE(YEAR($A37),MONTH($A37),1))</f>
        <v/>
      </c>
      <c r="L37">
        <f>IF($D37="","",IFERROR(VLOOKUP($D37,COA_Mapping!$A:$C,3,FALSE),""))</f>
        <v/>
      </c>
      <c r="M37">
        <f>IF($D37="","",IFERROR(VLOOKUP($D37,COA_Mapping!$A:$D,4,FALSE),""))</f>
        <v/>
      </c>
      <c r="N37">
        <f>IF($D37="","",IFERROR(VLOOKUP($D37,COA_Mapping!$A:$E,5,FALSE),""))</f>
        <v/>
      </c>
    </row>
    <row r="38">
      <c r="A38" s="10" t="n"/>
      <c r="E38">
        <f>IF($D38="","",IFERROR(VLOOKUP($D38,COA_Mapping!$A:$B,2,FALSE),""))</f>
        <v/>
      </c>
      <c r="J38" s="11" t="n"/>
      <c r="K38" s="9">
        <f>IF($A38="","",DATE(YEAR($A38),MONTH($A38),1))</f>
        <v/>
      </c>
      <c r="L38">
        <f>IF($D38="","",IFERROR(VLOOKUP($D38,COA_Mapping!$A:$C,3,FALSE),""))</f>
        <v/>
      </c>
      <c r="M38">
        <f>IF($D38="","",IFERROR(VLOOKUP($D38,COA_Mapping!$A:$D,4,FALSE),""))</f>
        <v/>
      </c>
      <c r="N38">
        <f>IF($D38="","",IFERROR(VLOOKUP($D38,COA_Mapping!$A:$E,5,FALSE),""))</f>
        <v/>
      </c>
    </row>
    <row r="39">
      <c r="A39" s="10" t="n"/>
      <c r="E39">
        <f>IF($D39="","",IFERROR(VLOOKUP($D39,COA_Mapping!$A:$B,2,FALSE),""))</f>
        <v/>
      </c>
      <c r="J39" s="11" t="n"/>
      <c r="K39" s="9">
        <f>IF($A39="","",DATE(YEAR($A39),MONTH($A39),1))</f>
        <v/>
      </c>
      <c r="L39">
        <f>IF($D39="","",IFERROR(VLOOKUP($D39,COA_Mapping!$A:$C,3,FALSE),""))</f>
        <v/>
      </c>
      <c r="M39">
        <f>IF($D39="","",IFERROR(VLOOKUP($D39,COA_Mapping!$A:$D,4,FALSE),""))</f>
        <v/>
      </c>
      <c r="N39">
        <f>IF($D39="","",IFERROR(VLOOKUP($D39,COA_Mapping!$A:$E,5,FALSE),""))</f>
        <v/>
      </c>
    </row>
    <row r="40">
      <c r="A40" s="10" t="n"/>
      <c r="E40">
        <f>IF($D40="","",IFERROR(VLOOKUP($D40,COA_Mapping!$A:$B,2,FALSE),""))</f>
        <v/>
      </c>
      <c r="J40" s="11" t="n"/>
      <c r="K40" s="9">
        <f>IF($A40="","",DATE(YEAR($A40),MONTH($A40),1))</f>
        <v/>
      </c>
      <c r="L40">
        <f>IF($D40="","",IFERROR(VLOOKUP($D40,COA_Mapping!$A:$C,3,FALSE),""))</f>
        <v/>
      </c>
      <c r="M40">
        <f>IF($D40="","",IFERROR(VLOOKUP($D40,COA_Mapping!$A:$D,4,FALSE),""))</f>
        <v/>
      </c>
      <c r="N40">
        <f>IF($D40="","",IFERROR(VLOOKUP($D40,COA_Mapping!$A:$E,5,FALSE),""))</f>
        <v/>
      </c>
    </row>
    <row r="41">
      <c r="A41" s="10" t="n"/>
      <c r="E41">
        <f>IF($D41="","",IFERROR(VLOOKUP($D41,COA_Mapping!$A:$B,2,FALSE),""))</f>
        <v/>
      </c>
      <c r="J41" s="11" t="n"/>
      <c r="K41" s="9">
        <f>IF($A41="","",DATE(YEAR($A41),MONTH($A41),1))</f>
        <v/>
      </c>
      <c r="L41">
        <f>IF($D41="","",IFERROR(VLOOKUP($D41,COA_Mapping!$A:$C,3,FALSE),""))</f>
        <v/>
      </c>
      <c r="M41">
        <f>IF($D41="","",IFERROR(VLOOKUP($D41,COA_Mapping!$A:$D,4,FALSE),""))</f>
        <v/>
      </c>
      <c r="N41">
        <f>IF($D41="","",IFERROR(VLOOKUP($D41,COA_Mapping!$A:$E,5,FALSE),""))</f>
        <v/>
      </c>
    </row>
    <row r="42">
      <c r="A42" s="10" t="n"/>
      <c r="E42">
        <f>IF($D42="","",IFERROR(VLOOKUP($D42,COA_Mapping!$A:$B,2,FALSE),""))</f>
        <v/>
      </c>
      <c r="J42" s="11" t="n"/>
      <c r="K42" s="9">
        <f>IF($A42="","",DATE(YEAR($A42),MONTH($A42),1))</f>
        <v/>
      </c>
      <c r="L42">
        <f>IF($D42="","",IFERROR(VLOOKUP($D42,COA_Mapping!$A:$C,3,FALSE),""))</f>
        <v/>
      </c>
      <c r="M42">
        <f>IF($D42="","",IFERROR(VLOOKUP($D42,COA_Mapping!$A:$D,4,FALSE),""))</f>
        <v/>
      </c>
      <c r="N42">
        <f>IF($D42="","",IFERROR(VLOOKUP($D42,COA_Mapping!$A:$E,5,FALSE),""))</f>
        <v/>
      </c>
    </row>
    <row r="43">
      <c r="A43" s="10" t="n"/>
      <c r="E43">
        <f>IF($D43="","",IFERROR(VLOOKUP($D43,COA_Mapping!$A:$B,2,FALSE),""))</f>
        <v/>
      </c>
      <c r="J43" s="11" t="n"/>
      <c r="K43" s="9">
        <f>IF($A43="","",DATE(YEAR($A43),MONTH($A43),1))</f>
        <v/>
      </c>
      <c r="L43">
        <f>IF($D43="","",IFERROR(VLOOKUP($D43,COA_Mapping!$A:$C,3,FALSE),""))</f>
        <v/>
      </c>
      <c r="M43">
        <f>IF($D43="","",IFERROR(VLOOKUP($D43,COA_Mapping!$A:$D,4,FALSE),""))</f>
        <v/>
      </c>
      <c r="N43">
        <f>IF($D43="","",IFERROR(VLOOKUP($D43,COA_Mapping!$A:$E,5,FALSE),""))</f>
        <v/>
      </c>
    </row>
    <row r="44">
      <c r="A44" s="10" t="n"/>
      <c r="E44">
        <f>IF($D44="","",IFERROR(VLOOKUP($D44,COA_Mapping!$A:$B,2,FALSE),""))</f>
        <v/>
      </c>
      <c r="J44" s="11" t="n"/>
      <c r="K44" s="9">
        <f>IF($A44="","",DATE(YEAR($A44),MONTH($A44),1))</f>
        <v/>
      </c>
      <c r="L44">
        <f>IF($D44="","",IFERROR(VLOOKUP($D44,COA_Mapping!$A:$C,3,FALSE),""))</f>
        <v/>
      </c>
      <c r="M44">
        <f>IF($D44="","",IFERROR(VLOOKUP($D44,COA_Mapping!$A:$D,4,FALSE),""))</f>
        <v/>
      </c>
      <c r="N44">
        <f>IF($D44="","",IFERROR(VLOOKUP($D44,COA_Mapping!$A:$E,5,FALSE),""))</f>
        <v/>
      </c>
    </row>
    <row r="45">
      <c r="A45" s="10" t="n"/>
      <c r="E45">
        <f>IF($D45="","",IFERROR(VLOOKUP($D45,COA_Mapping!$A:$B,2,FALSE),""))</f>
        <v/>
      </c>
      <c r="J45" s="11" t="n"/>
      <c r="K45" s="9">
        <f>IF($A45="","",DATE(YEAR($A45),MONTH($A45),1))</f>
        <v/>
      </c>
      <c r="L45">
        <f>IF($D45="","",IFERROR(VLOOKUP($D45,COA_Mapping!$A:$C,3,FALSE),""))</f>
        <v/>
      </c>
      <c r="M45">
        <f>IF($D45="","",IFERROR(VLOOKUP($D45,COA_Mapping!$A:$D,4,FALSE),""))</f>
        <v/>
      </c>
      <c r="N45">
        <f>IF($D45="","",IFERROR(VLOOKUP($D45,COA_Mapping!$A:$E,5,FALSE),""))</f>
        <v/>
      </c>
    </row>
    <row r="46">
      <c r="A46" s="10" t="n"/>
      <c r="E46">
        <f>IF($D46="","",IFERROR(VLOOKUP($D46,COA_Mapping!$A:$B,2,FALSE),""))</f>
        <v/>
      </c>
      <c r="J46" s="11" t="n"/>
      <c r="K46" s="9">
        <f>IF($A46="","",DATE(YEAR($A46),MONTH($A46),1))</f>
        <v/>
      </c>
      <c r="L46">
        <f>IF($D46="","",IFERROR(VLOOKUP($D46,COA_Mapping!$A:$C,3,FALSE),""))</f>
        <v/>
      </c>
      <c r="M46">
        <f>IF($D46="","",IFERROR(VLOOKUP($D46,COA_Mapping!$A:$D,4,FALSE),""))</f>
        <v/>
      </c>
      <c r="N46">
        <f>IF($D46="","",IFERROR(VLOOKUP($D46,COA_Mapping!$A:$E,5,FALSE),""))</f>
        <v/>
      </c>
    </row>
    <row r="47">
      <c r="A47" s="10" t="n"/>
      <c r="E47">
        <f>IF($D47="","",IFERROR(VLOOKUP($D47,COA_Mapping!$A:$B,2,FALSE),""))</f>
        <v/>
      </c>
      <c r="J47" s="11" t="n"/>
      <c r="K47" s="9">
        <f>IF($A47="","",DATE(YEAR($A47),MONTH($A47),1))</f>
        <v/>
      </c>
      <c r="L47">
        <f>IF($D47="","",IFERROR(VLOOKUP($D47,COA_Mapping!$A:$C,3,FALSE),""))</f>
        <v/>
      </c>
      <c r="M47">
        <f>IF($D47="","",IFERROR(VLOOKUP($D47,COA_Mapping!$A:$D,4,FALSE),""))</f>
        <v/>
      </c>
      <c r="N47">
        <f>IF($D47="","",IFERROR(VLOOKUP($D47,COA_Mapping!$A:$E,5,FALSE),""))</f>
        <v/>
      </c>
    </row>
    <row r="48">
      <c r="A48" s="10" t="n"/>
      <c r="E48">
        <f>IF($D48="","",IFERROR(VLOOKUP($D48,COA_Mapping!$A:$B,2,FALSE),""))</f>
        <v/>
      </c>
      <c r="J48" s="11" t="n"/>
      <c r="K48" s="9">
        <f>IF($A48="","",DATE(YEAR($A48),MONTH($A48),1))</f>
        <v/>
      </c>
      <c r="L48">
        <f>IF($D48="","",IFERROR(VLOOKUP($D48,COA_Mapping!$A:$C,3,FALSE),""))</f>
        <v/>
      </c>
      <c r="M48">
        <f>IF($D48="","",IFERROR(VLOOKUP($D48,COA_Mapping!$A:$D,4,FALSE),""))</f>
        <v/>
      </c>
      <c r="N48">
        <f>IF($D48="","",IFERROR(VLOOKUP($D48,COA_Mapping!$A:$E,5,FALSE),""))</f>
        <v/>
      </c>
    </row>
    <row r="49">
      <c r="A49" s="10" t="n"/>
      <c r="E49">
        <f>IF($D49="","",IFERROR(VLOOKUP($D49,COA_Mapping!$A:$B,2,FALSE),""))</f>
        <v/>
      </c>
      <c r="J49" s="11" t="n"/>
      <c r="K49" s="9">
        <f>IF($A49="","",DATE(YEAR($A49),MONTH($A49),1))</f>
        <v/>
      </c>
      <c r="L49">
        <f>IF($D49="","",IFERROR(VLOOKUP($D49,COA_Mapping!$A:$C,3,FALSE),""))</f>
        <v/>
      </c>
      <c r="M49">
        <f>IF($D49="","",IFERROR(VLOOKUP($D49,COA_Mapping!$A:$D,4,FALSE),""))</f>
        <v/>
      </c>
      <c r="N49">
        <f>IF($D49="","",IFERROR(VLOOKUP($D49,COA_Mapping!$A:$E,5,FALSE),""))</f>
        <v/>
      </c>
    </row>
    <row r="50">
      <c r="A50" s="10" t="n"/>
      <c r="E50">
        <f>IF($D50="","",IFERROR(VLOOKUP($D50,COA_Mapping!$A:$B,2,FALSE),""))</f>
        <v/>
      </c>
      <c r="J50" s="11" t="n"/>
      <c r="K50" s="9">
        <f>IF($A50="","",DATE(YEAR($A50),MONTH($A50),1))</f>
        <v/>
      </c>
      <c r="L50">
        <f>IF($D50="","",IFERROR(VLOOKUP($D50,COA_Mapping!$A:$C,3,FALSE),""))</f>
        <v/>
      </c>
      <c r="M50">
        <f>IF($D50="","",IFERROR(VLOOKUP($D50,COA_Mapping!$A:$D,4,FALSE),""))</f>
        <v/>
      </c>
      <c r="N50">
        <f>IF($D50="","",IFERROR(VLOOKUP($D50,COA_Mapping!$A:$E,5,FALSE),""))</f>
        <v/>
      </c>
    </row>
    <row r="51">
      <c r="A51" s="10" t="n"/>
      <c r="E51">
        <f>IF($D51="","",IFERROR(VLOOKUP($D51,COA_Mapping!$A:$B,2,FALSE),""))</f>
        <v/>
      </c>
      <c r="J51" s="11" t="n"/>
      <c r="K51" s="9">
        <f>IF($A51="","",DATE(YEAR($A51),MONTH($A51),1))</f>
        <v/>
      </c>
      <c r="L51">
        <f>IF($D51="","",IFERROR(VLOOKUP($D51,COA_Mapping!$A:$C,3,FALSE),""))</f>
        <v/>
      </c>
      <c r="M51">
        <f>IF($D51="","",IFERROR(VLOOKUP($D51,COA_Mapping!$A:$D,4,FALSE),""))</f>
        <v/>
      </c>
      <c r="N51">
        <f>IF($D51="","",IFERROR(VLOOKUP($D51,COA_Mapping!$A:$E,5,FALSE),""))</f>
        <v/>
      </c>
    </row>
    <row r="52">
      <c r="A52" s="10" t="n"/>
      <c r="E52">
        <f>IF($D52="","",IFERROR(VLOOKUP($D52,COA_Mapping!$A:$B,2,FALSE),""))</f>
        <v/>
      </c>
      <c r="J52" s="11" t="n"/>
      <c r="K52" s="9">
        <f>IF($A52="","",DATE(YEAR($A52),MONTH($A52),1))</f>
        <v/>
      </c>
      <c r="L52">
        <f>IF($D52="","",IFERROR(VLOOKUP($D52,COA_Mapping!$A:$C,3,FALSE),""))</f>
        <v/>
      </c>
      <c r="M52">
        <f>IF($D52="","",IFERROR(VLOOKUP($D52,COA_Mapping!$A:$D,4,FALSE),""))</f>
        <v/>
      </c>
      <c r="N52">
        <f>IF($D52="","",IFERROR(VLOOKUP($D52,COA_Mapping!$A:$E,5,FALSE),""))</f>
        <v/>
      </c>
    </row>
    <row r="53">
      <c r="A53" s="10" t="n"/>
      <c r="E53">
        <f>IF($D53="","",IFERROR(VLOOKUP($D53,COA_Mapping!$A:$B,2,FALSE),""))</f>
        <v/>
      </c>
      <c r="J53" s="11" t="n"/>
      <c r="K53" s="9">
        <f>IF($A53="","",DATE(YEAR($A53),MONTH($A53),1))</f>
        <v/>
      </c>
      <c r="L53">
        <f>IF($D53="","",IFERROR(VLOOKUP($D53,COA_Mapping!$A:$C,3,FALSE),""))</f>
        <v/>
      </c>
      <c r="M53">
        <f>IF($D53="","",IFERROR(VLOOKUP($D53,COA_Mapping!$A:$D,4,FALSE),""))</f>
        <v/>
      </c>
      <c r="N53">
        <f>IF($D53="","",IFERROR(VLOOKUP($D53,COA_Mapping!$A:$E,5,FALSE),""))</f>
        <v/>
      </c>
    </row>
    <row r="54">
      <c r="A54" s="10" t="n"/>
      <c r="E54">
        <f>IF($D54="","",IFERROR(VLOOKUP($D54,COA_Mapping!$A:$B,2,FALSE),""))</f>
        <v/>
      </c>
      <c r="J54" s="11" t="n"/>
      <c r="K54" s="9">
        <f>IF($A54="","",DATE(YEAR($A54),MONTH($A54),1))</f>
        <v/>
      </c>
      <c r="L54">
        <f>IF($D54="","",IFERROR(VLOOKUP($D54,COA_Mapping!$A:$C,3,FALSE),""))</f>
        <v/>
      </c>
      <c r="M54">
        <f>IF($D54="","",IFERROR(VLOOKUP($D54,COA_Mapping!$A:$D,4,FALSE),""))</f>
        <v/>
      </c>
      <c r="N54">
        <f>IF($D54="","",IFERROR(VLOOKUP($D54,COA_Mapping!$A:$E,5,FALSE),""))</f>
        <v/>
      </c>
    </row>
    <row r="55">
      <c r="A55" s="10" t="n"/>
      <c r="E55">
        <f>IF($D55="","",IFERROR(VLOOKUP($D55,COA_Mapping!$A:$B,2,FALSE),""))</f>
        <v/>
      </c>
      <c r="J55" s="11" t="n"/>
      <c r="K55" s="9">
        <f>IF($A55="","",DATE(YEAR($A55),MONTH($A55),1))</f>
        <v/>
      </c>
      <c r="L55">
        <f>IF($D55="","",IFERROR(VLOOKUP($D55,COA_Mapping!$A:$C,3,FALSE),""))</f>
        <v/>
      </c>
      <c r="M55">
        <f>IF($D55="","",IFERROR(VLOOKUP($D55,COA_Mapping!$A:$D,4,FALSE),""))</f>
        <v/>
      </c>
      <c r="N55">
        <f>IF($D55="","",IFERROR(VLOOKUP($D55,COA_Mapping!$A:$E,5,FALSE),""))</f>
        <v/>
      </c>
    </row>
    <row r="56">
      <c r="A56" s="10" t="n"/>
      <c r="E56">
        <f>IF($D56="","",IFERROR(VLOOKUP($D56,COA_Mapping!$A:$B,2,FALSE),""))</f>
        <v/>
      </c>
      <c r="J56" s="11" t="n"/>
      <c r="K56" s="9">
        <f>IF($A56="","",DATE(YEAR($A56),MONTH($A56),1))</f>
        <v/>
      </c>
      <c r="L56">
        <f>IF($D56="","",IFERROR(VLOOKUP($D56,COA_Mapping!$A:$C,3,FALSE),""))</f>
        <v/>
      </c>
      <c r="M56">
        <f>IF($D56="","",IFERROR(VLOOKUP($D56,COA_Mapping!$A:$D,4,FALSE),""))</f>
        <v/>
      </c>
      <c r="N56">
        <f>IF($D56="","",IFERROR(VLOOKUP($D56,COA_Mapping!$A:$E,5,FALSE),""))</f>
        <v/>
      </c>
    </row>
    <row r="57">
      <c r="A57" s="10" t="n"/>
      <c r="E57">
        <f>IF($D57="","",IFERROR(VLOOKUP($D57,COA_Mapping!$A:$B,2,FALSE),""))</f>
        <v/>
      </c>
      <c r="J57" s="11" t="n"/>
      <c r="K57" s="9">
        <f>IF($A57="","",DATE(YEAR($A57),MONTH($A57),1))</f>
        <v/>
      </c>
      <c r="L57">
        <f>IF($D57="","",IFERROR(VLOOKUP($D57,COA_Mapping!$A:$C,3,FALSE),""))</f>
        <v/>
      </c>
      <c r="M57">
        <f>IF($D57="","",IFERROR(VLOOKUP($D57,COA_Mapping!$A:$D,4,FALSE),""))</f>
        <v/>
      </c>
      <c r="N57">
        <f>IF($D57="","",IFERROR(VLOOKUP($D57,COA_Mapping!$A:$E,5,FALSE),""))</f>
        <v/>
      </c>
    </row>
    <row r="58">
      <c r="A58" s="10" t="n"/>
      <c r="E58">
        <f>IF($D58="","",IFERROR(VLOOKUP($D58,COA_Mapping!$A:$B,2,FALSE),""))</f>
        <v/>
      </c>
      <c r="J58" s="11" t="n"/>
      <c r="K58" s="9">
        <f>IF($A58="","",DATE(YEAR($A58),MONTH($A58),1))</f>
        <v/>
      </c>
      <c r="L58">
        <f>IF($D58="","",IFERROR(VLOOKUP($D58,COA_Mapping!$A:$C,3,FALSE),""))</f>
        <v/>
      </c>
      <c r="M58">
        <f>IF($D58="","",IFERROR(VLOOKUP($D58,COA_Mapping!$A:$D,4,FALSE),""))</f>
        <v/>
      </c>
      <c r="N58">
        <f>IF($D58="","",IFERROR(VLOOKUP($D58,COA_Mapping!$A:$E,5,FALSE),""))</f>
        <v/>
      </c>
    </row>
    <row r="59">
      <c r="A59" s="10" t="n"/>
      <c r="E59">
        <f>IF($D59="","",IFERROR(VLOOKUP($D59,COA_Mapping!$A:$B,2,FALSE),""))</f>
        <v/>
      </c>
      <c r="J59" s="11" t="n"/>
      <c r="K59" s="9">
        <f>IF($A59="","",DATE(YEAR($A59),MONTH($A59),1))</f>
        <v/>
      </c>
      <c r="L59">
        <f>IF($D59="","",IFERROR(VLOOKUP($D59,COA_Mapping!$A:$C,3,FALSE),""))</f>
        <v/>
      </c>
      <c r="M59">
        <f>IF($D59="","",IFERROR(VLOOKUP($D59,COA_Mapping!$A:$D,4,FALSE),""))</f>
        <v/>
      </c>
      <c r="N59">
        <f>IF($D59="","",IFERROR(VLOOKUP($D59,COA_Mapping!$A:$E,5,FALSE),""))</f>
        <v/>
      </c>
    </row>
    <row r="60">
      <c r="A60" s="10" t="n"/>
      <c r="E60">
        <f>IF($D60="","",IFERROR(VLOOKUP($D60,COA_Mapping!$A:$B,2,FALSE),""))</f>
        <v/>
      </c>
      <c r="J60" s="11" t="n"/>
      <c r="K60" s="9">
        <f>IF($A60="","",DATE(YEAR($A60),MONTH($A60),1))</f>
        <v/>
      </c>
      <c r="L60">
        <f>IF($D60="","",IFERROR(VLOOKUP($D60,COA_Mapping!$A:$C,3,FALSE),""))</f>
        <v/>
      </c>
      <c r="M60">
        <f>IF($D60="","",IFERROR(VLOOKUP($D60,COA_Mapping!$A:$D,4,FALSE),""))</f>
        <v/>
      </c>
      <c r="N60">
        <f>IF($D60="","",IFERROR(VLOOKUP($D60,COA_Mapping!$A:$E,5,FALSE),""))</f>
        <v/>
      </c>
    </row>
    <row r="61">
      <c r="A61" s="10" t="n"/>
      <c r="E61">
        <f>IF($D61="","",IFERROR(VLOOKUP($D61,COA_Mapping!$A:$B,2,FALSE),""))</f>
        <v/>
      </c>
      <c r="J61" s="11" t="n"/>
      <c r="K61" s="9">
        <f>IF($A61="","",DATE(YEAR($A61),MONTH($A61),1))</f>
        <v/>
      </c>
      <c r="L61">
        <f>IF($D61="","",IFERROR(VLOOKUP($D61,COA_Mapping!$A:$C,3,FALSE),""))</f>
        <v/>
      </c>
      <c r="M61">
        <f>IF($D61="","",IFERROR(VLOOKUP($D61,COA_Mapping!$A:$D,4,FALSE),""))</f>
        <v/>
      </c>
      <c r="N61">
        <f>IF($D61="","",IFERROR(VLOOKUP($D61,COA_Mapping!$A:$E,5,FALSE),""))</f>
        <v/>
      </c>
    </row>
    <row r="62">
      <c r="A62" s="10" t="n"/>
      <c r="E62">
        <f>IF($D62="","",IFERROR(VLOOKUP($D62,COA_Mapping!$A:$B,2,FALSE),""))</f>
        <v/>
      </c>
      <c r="J62" s="11" t="n"/>
      <c r="K62" s="9">
        <f>IF($A62="","",DATE(YEAR($A62),MONTH($A62),1))</f>
        <v/>
      </c>
      <c r="L62">
        <f>IF($D62="","",IFERROR(VLOOKUP($D62,COA_Mapping!$A:$C,3,FALSE),""))</f>
        <v/>
      </c>
      <c r="M62">
        <f>IF($D62="","",IFERROR(VLOOKUP($D62,COA_Mapping!$A:$D,4,FALSE),""))</f>
        <v/>
      </c>
      <c r="N62">
        <f>IF($D62="","",IFERROR(VLOOKUP($D62,COA_Mapping!$A:$E,5,FALSE),""))</f>
        <v/>
      </c>
    </row>
    <row r="63">
      <c r="A63" s="10" t="n"/>
      <c r="E63">
        <f>IF($D63="","",IFERROR(VLOOKUP($D63,COA_Mapping!$A:$B,2,FALSE),""))</f>
        <v/>
      </c>
      <c r="J63" s="11" t="n"/>
      <c r="K63" s="9">
        <f>IF($A63="","",DATE(YEAR($A63),MONTH($A63),1))</f>
        <v/>
      </c>
      <c r="L63">
        <f>IF($D63="","",IFERROR(VLOOKUP($D63,COA_Mapping!$A:$C,3,FALSE),""))</f>
        <v/>
      </c>
      <c r="M63">
        <f>IF($D63="","",IFERROR(VLOOKUP($D63,COA_Mapping!$A:$D,4,FALSE),""))</f>
        <v/>
      </c>
      <c r="N63">
        <f>IF($D63="","",IFERROR(VLOOKUP($D63,COA_Mapping!$A:$E,5,FALSE),""))</f>
        <v/>
      </c>
    </row>
    <row r="64">
      <c r="A64" s="10" t="n"/>
      <c r="E64">
        <f>IF($D64="","",IFERROR(VLOOKUP($D64,COA_Mapping!$A:$B,2,FALSE),""))</f>
        <v/>
      </c>
      <c r="J64" s="11" t="n"/>
      <c r="K64" s="9">
        <f>IF($A64="","",DATE(YEAR($A64),MONTH($A64),1))</f>
        <v/>
      </c>
      <c r="L64">
        <f>IF($D64="","",IFERROR(VLOOKUP($D64,COA_Mapping!$A:$C,3,FALSE),""))</f>
        <v/>
      </c>
      <c r="M64">
        <f>IF($D64="","",IFERROR(VLOOKUP($D64,COA_Mapping!$A:$D,4,FALSE),""))</f>
        <v/>
      </c>
      <c r="N64">
        <f>IF($D64="","",IFERROR(VLOOKUP($D64,COA_Mapping!$A:$E,5,FALSE),""))</f>
        <v/>
      </c>
    </row>
    <row r="65">
      <c r="A65" s="10" t="n"/>
      <c r="E65">
        <f>IF($D65="","",IFERROR(VLOOKUP($D65,COA_Mapping!$A:$B,2,FALSE),""))</f>
        <v/>
      </c>
      <c r="J65" s="11" t="n"/>
      <c r="K65" s="9">
        <f>IF($A65="","",DATE(YEAR($A65),MONTH($A65),1))</f>
        <v/>
      </c>
      <c r="L65">
        <f>IF($D65="","",IFERROR(VLOOKUP($D65,COA_Mapping!$A:$C,3,FALSE),""))</f>
        <v/>
      </c>
      <c r="M65">
        <f>IF($D65="","",IFERROR(VLOOKUP($D65,COA_Mapping!$A:$D,4,FALSE),""))</f>
        <v/>
      </c>
      <c r="N65">
        <f>IF($D65="","",IFERROR(VLOOKUP($D65,COA_Mapping!$A:$E,5,FALSE),""))</f>
        <v/>
      </c>
    </row>
    <row r="66">
      <c r="A66" s="10" t="n"/>
      <c r="E66">
        <f>IF($D66="","",IFERROR(VLOOKUP($D66,COA_Mapping!$A:$B,2,FALSE),""))</f>
        <v/>
      </c>
      <c r="J66" s="11" t="n"/>
      <c r="K66" s="9">
        <f>IF($A66="","",DATE(YEAR($A66),MONTH($A66),1))</f>
        <v/>
      </c>
      <c r="L66">
        <f>IF($D66="","",IFERROR(VLOOKUP($D66,COA_Mapping!$A:$C,3,FALSE),""))</f>
        <v/>
      </c>
      <c r="M66">
        <f>IF($D66="","",IFERROR(VLOOKUP($D66,COA_Mapping!$A:$D,4,FALSE),""))</f>
        <v/>
      </c>
      <c r="N66">
        <f>IF($D66="","",IFERROR(VLOOKUP($D66,COA_Mapping!$A:$E,5,FALSE),""))</f>
        <v/>
      </c>
    </row>
    <row r="67">
      <c r="A67" s="10" t="n"/>
      <c r="E67">
        <f>IF($D67="","",IFERROR(VLOOKUP($D67,COA_Mapping!$A:$B,2,FALSE),""))</f>
        <v/>
      </c>
      <c r="J67" s="11" t="n"/>
      <c r="K67" s="9">
        <f>IF($A67="","",DATE(YEAR($A67),MONTH($A67),1))</f>
        <v/>
      </c>
      <c r="L67">
        <f>IF($D67="","",IFERROR(VLOOKUP($D67,COA_Mapping!$A:$C,3,FALSE),""))</f>
        <v/>
      </c>
      <c r="M67">
        <f>IF($D67="","",IFERROR(VLOOKUP($D67,COA_Mapping!$A:$D,4,FALSE),""))</f>
        <v/>
      </c>
      <c r="N67">
        <f>IF($D67="","",IFERROR(VLOOKUP($D67,COA_Mapping!$A:$E,5,FALSE),""))</f>
        <v/>
      </c>
    </row>
    <row r="68">
      <c r="A68" s="10" t="n"/>
      <c r="E68">
        <f>IF($D68="","",IFERROR(VLOOKUP($D68,COA_Mapping!$A:$B,2,FALSE),""))</f>
        <v/>
      </c>
      <c r="J68" s="11" t="n"/>
      <c r="K68" s="9">
        <f>IF($A68="","",DATE(YEAR($A68),MONTH($A68),1))</f>
        <v/>
      </c>
      <c r="L68">
        <f>IF($D68="","",IFERROR(VLOOKUP($D68,COA_Mapping!$A:$C,3,FALSE),""))</f>
        <v/>
      </c>
      <c r="M68">
        <f>IF($D68="","",IFERROR(VLOOKUP($D68,COA_Mapping!$A:$D,4,FALSE),""))</f>
        <v/>
      </c>
      <c r="N68">
        <f>IF($D68="","",IFERROR(VLOOKUP($D68,COA_Mapping!$A:$E,5,FALSE),""))</f>
        <v/>
      </c>
    </row>
    <row r="69">
      <c r="A69" s="10" t="n"/>
      <c r="E69">
        <f>IF($D69="","",IFERROR(VLOOKUP($D69,COA_Mapping!$A:$B,2,FALSE),""))</f>
        <v/>
      </c>
      <c r="J69" s="11" t="n"/>
      <c r="K69" s="9">
        <f>IF($A69="","",DATE(YEAR($A69),MONTH($A69),1))</f>
        <v/>
      </c>
      <c r="L69">
        <f>IF($D69="","",IFERROR(VLOOKUP($D69,COA_Mapping!$A:$C,3,FALSE),""))</f>
        <v/>
      </c>
      <c r="M69">
        <f>IF($D69="","",IFERROR(VLOOKUP($D69,COA_Mapping!$A:$D,4,FALSE),""))</f>
        <v/>
      </c>
      <c r="N69">
        <f>IF($D69="","",IFERROR(VLOOKUP($D69,COA_Mapping!$A:$E,5,FALSE),""))</f>
        <v/>
      </c>
    </row>
    <row r="70">
      <c r="A70" s="10" t="n"/>
      <c r="E70">
        <f>IF($D70="","",IFERROR(VLOOKUP($D70,COA_Mapping!$A:$B,2,FALSE),""))</f>
        <v/>
      </c>
      <c r="J70" s="11" t="n"/>
      <c r="K70" s="9">
        <f>IF($A70="","",DATE(YEAR($A70),MONTH($A70),1))</f>
        <v/>
      </c>
      <c r="L70">
        <f>IF($D70="","",IFERROR(VLOOKUP($D70,COA_Mapping!$A:$C,3,FALSE),""))</f>
        <v/>
      </c>
      <c r="M70">
        <f>IF($D70="","",IFERROR(VLOOKUP($D70,COA_Mapping!$A:$D,4,FALSE),""))</f>
        <v/>
      </c>
      <c r="N70">
        <f>IF($D70="","",IFERROR(VLOOKUP($D70,COA_Mapping!$A:$E,5,FALSE),""))</f>
        <v/>
      </c>
    </row>
    <row r="71">
      <c r="A71" s="10" t="n"/>
      <c r="E71">
        <f>IF($D71="","",IFERROR(VLOOKUP($D71,COA_Mapping!$A:$B,2,FALSE),""))</f>
        <v/>
      </c>
      <c r="J71" s="11" t="n"/>
      <c r="K71" s="9">
        <f>IF($A71="","",DATE(YEAR($A71),MONTH($A71),1))</f>
        <v/>
      </c>
      <c r="L71">
        <f>IF($D71="","",IFERROR(VLOOKUP($D71,COA_Mapping!$A:$C,3,FALSE),""))</f>
        <v/>
      </c>
      <c r="M71">
        <f>IF($D71="","",IFERROR(VLOOKUP($D71,COA_Mapping!$A:$D,4,FALSE),""))</f>
        <v/>
      </c>
      <c r="N71">
        <f>IF($D71="","",IFERROR(VLOOKUP($D71,COA_Mapping!$A:$E,5,FALSE),""))</f>
        <v/>
      </c>
    </row>
    <row r="72">
      <c r="A72" s="10" t="n"/>
      <c r="E72">
        <f>IF($D72="","",IFERROR(VLOOKUP($D72,COA_Mapping!$A:$B,2,FALSE),""))</f>
        <v/>
      </c>
      <c r="J72" s="11" t="n"/>
      <c r="K72" s="9">
        <f>IF($A72="","",DATE(YEAR($A72),MONTH($A72),1))</f>
        <v/>
      </c>
      <c r="L72">
        <f>IF($D72="","",IFERROR(VLOOKUP($D72,COA_Mapping!$A:$C,3,FALSE),""))</f>
        <v/>
      </c>
      <c r="M72">
        <f>IF($D72="","",IFERROR(VLOOKUP($D72,COA_Mapping!$A:$D,4,FALSE),""))</f>
        <v/>
      </c>
      <c r="N72">
        <f>IF($D72="","",IFERROR(VLOOKUP($D72,COA_Mapping!$A:$E,5,FALSE),""))</f>
        <v/>
      </c>
    </row>
    <row r="73">
      <c r="A73" s="10" t="n"/>
      <c r="E73">
        <f>IF($D73="","",IFERROR(VLOOKUP($D73,COA_Mapping!$A:$B,2,FALSE),""))</f>
        <v/>
      </c>
      <c r="J73" s="11" t="n"/>
      <c r="K73" s="9">
        <f>IF($A73="","",DATE(YEAR($A73),MONTH($A73),1))</f>
        <v/>
      </c>
      <c r="L73">
        <f>IF($D73="","",IFERROR(VLOOKUP($D73,COA_Mapping!$A:$C,3,FALSE),""))</f>
        <v/>
      </c>
      <c r="M73">
        <f>IF($D73="","",IFERROR(VLOOKUP($D73,COA_Mapping!$A:$D,4,FALSE),""))</f>
        <v/>
      </c>
      <c r="N73">
        <f>IF($D73="","",IFERROR(VLOOKUP($D73,COA_Mapping!$A:$E,5,FALSE),""))</f>
        <v/>
      </c>
    </row>
    <row r="74">
      <c r="A74" s="10" t="n"/>
      <c r="E74">
        <f>IF($D74="","",IFERROR(VLOOKUP($D74,COA_Mapping!$A:$B,2,FALSE),""))</f>
        <v/>
      </c>
      <c r="J74" s="11" t="n"/>
      <c r="K74" s="9">
        <f>IF($A74="","",DATE(YEAR($A74),MONTH($A74),1))</f>
        <v/>
      </c>
      <c r="L74">
        <f>IF($D74="","",IFERROR(VLOOKUP($D74,COA_Mapping!$A:$C,3,FALSE),""))</f>
        <v/>
      </c>
      <c r="M74">
        <f>IF($D74="","",IFERROR(VLOOKUP($D74,COA_Mapping!$A:$D,4,FALSE),""))</f>
        <v/>
      </c>
      <c r="N74">
        <f>IF($D74="","",IFERROR(VLOOKUP($D74,COA_Mapping!$A:$E,5,FALSE),""))</f>
        <v/>
      </c>
    </row>
    <row r="75">
      <c r="A75" s="10" t="n"/>
      <c r="E75">
        <f>IF($D75="","",IFERROR(VLOOKUP($D75,COA_Mapping!$A:$B,2,FALSE),""))</f>
        <v/>
      </c>
      <c r="J75" s="11" t="n"/>
      <c r="K75" s="9">
        <f>IF($A75="","",DATE(YEAR($A75),MONTH($A75),1))</f>
        <v/>
      </c>
      <c r="L75">
        <f>IF($D75="","",IFERROR(VLOOKUP($D75,COA_Mapping!$A:$C,3,FALSE),""))</f>
        <v/>
      </c>
      <c r="M75">
        <f>IF($D75="","",IFERROR(VLOOKUP($D75,COA_Mapping!$A:$D,4,FALSE),""))</f>
        <v/>
      </c>
      <c r="N75">
        <f>IF($D75="","",IFERROR(VLOOKUP($D75,COA_Mapping!$A:$E,5,FALSE),""))</f>
        <v/>
      </c>
    </row>
    <row r="76">
      <c r="A76" s="10" t="n"/>
      <c r="E76">
        <f>IF($D76="","",IFERROR(VLOOKUP($D76,COA_Mapping!$A:$B,2,FALSE),""))</f>
        <v/>
      </c>
      <c r="J76" s="11" t="n"/>
      <c r="K76" s="9">
        <f>IF($A76="","",DATE(YEAR($A76),MONTH($A76),1))</f>
        <v/>
      </c>
      <c r="L76">
        <f>IF($D76="","",IFERROR(VLOOKUP($D76,COA_Mapping!$A:$C,3,FALSE),""))</f>
        <v/>
      </c>
      <c r="M76">
        <f>IF($D76="","",IFERROR(VLOOKUP($D76,COA_Mapping!$A:$D,4,FALSE),""))</f>
        <v/>
      </c>
      <c r="N76">
        <f>IF($D76="","",IFERROR(VLOOKUP($D76,COA_Mapping!$A:$E,5,FALSE),""))</f>
        <v/>
      </c>
    </row>
    <row r="77">
      <c r="A77" s="10" t="n"/>
      <c r="E77">
        <f>IF($D77="","",IFERROR(VLOOKUP($D77,COA_Mapping!$A:$B,2,FALSE),""))</f>
        <v/>
      </c>
      <c r="J77" s="11" t="n"/>
      <c r="K77" s="9">
        <f>IF($A77="","",DATE(YEAR($A77),MONTH($A77),1))</f>
        <v/>
      </c>
      <c r="L77">
        <f>IF($D77="","",IFERROR(VLOOKUP($D77,COA_Mapping!$A:$C,3,FALSE),""))</f>
        <v/>
      </c>
      <c r="M77">
        <f>IF($D77="","",IFERROR(VLOOKUP($D77,COA_Mapping!$A:$D,4,FALSE),""))</f>
        <v/>
      </c>
      <c r="N77">
        <f>IF($D77="","",IFERROR(VLOOKUP($D77,COA_Mapping!$A:$E,5,FALSE),""))</f>
        <v/>
      </c>
    </row>
    <row r="78">
      <c r="A78" s="10" t="n"/>
      <c r="E78">
        <f>IF($D78="","",IFERROR(VLOOKUP($D78,COA_Mapping!$A:$B,2,FALSE),""))</f>
        <v/>
      </c>
      <c r="J78" s="11" t="n"/>
      <c r="K78" s="9">
        <f>IF($A78="","",DATE(YEAR($A78),MONTH($A78),1))</f>
        <v/>
      </c>
      <c r="L78">
        <f>IF($D78="","",IFERROR(VLOOKUP($D78,COA_Mapping!$A:$C,3,FALSE),""))</f>
        <v/>
      </c>
      <c r="M78">
        <f>IF($D78="","",IFERROR(VLOOKUP($D78,COA_Mapping!$A:$D,4,FALSE),""))</f>
        <v/>
      </c>
      <c r="N78">
        <f>IF($D78="","",IFERROR(VLOOKUP($D78,COA_Mapping!$A:$E,5,FALSE),""))</f>
        <v/>
      </c>
    </row>
    <row r="79">
      <c r="A79" s="10" t="n"/>
      <c r="E79">
        <f>IF($D79="","",IFERROR(VLOOKUP($D79,COA_Mapping!$A:$B,2,FALSE),""))</f>
        <v/>
      </c>
      <c r="J79" s="11" t="n"/>
      <c r="K79" s="9">
        <f>IF($A79="","",DATE(YEAR($A79),MONTH($A79),1))</f>
        <v/>
      </c>
      <c r="L79">
        <f>IF($D79="","",IFERROR(VLOOKUP($D79,COA_Mapping!$A:$C,3,FALSE),""))</f>
        <v/>
      </c>
      <c r="M79">
        <f>IF($D79="","",IFERROR(VLOOKUP($D79,COA_Mapping!$A:$D,4,FALSE),""))</f>
        <v/>
      </c>
      <c r="N79">
        <f>IF($D79="","",IFERROR(VLOOKUP($D79,COA_Mapping!$A:$E,5,FALSE),""))</f>
        <v/>
      </c>
    </row>
    <row r="80">
      <c r="A80" s="10" t="n"/>
      <c r="E80">
        <f>IF($D80="","",IFERROR(VLOOKUP($D80,COA_Mapping!$A:$B,2,FALSE),""))</f>
        <v/>
      </c>
      <c r="J80" s="11" t="n"/>
      <c r="K80" s="9">
        <f>IF($A80="","",DATE(YEAR($A80),MONTH($A80),1))</f>
        <v/>
      </c>
      <c r="L80">
        <f>IF($D80="","",IFERROR(VLOOKUP($D80,COA_Mapping!$A:$C,3,FALSE),""))</f>
        <v/>
      </c>
      <c r="M80">
        <f>IF($D80="","",IFERROR(VLOOKUP($D80,COA_Mapping!$A:$D,4,FALSE),""))</f>
        <v/>
      </c>
      <c r="N80">
        <f>IF($D80="","",IFERROR(VLOOKUP($D80,COA_Mapping!$A:$E,5,FALSE),""))</f>
        <v/>
      </c>
    </row>
    <row r="81">
      <c r="A81" s="10" t="n"/>
      <c r="E81">
        <f>IF($D81="","",IFERROR(VLOOKUP($D81,COA_Mapping!$A:$B,2,FALSE),""))</f>
        <v/>
      </c>
      <c r="J81" s="11" t="n"/>
      <c r="K81" s="9">
        <f>IF($A81="","",DATE(YEAR($A81),MONTH($A81),1))</f>
        <v/>
      </c>
      <c r="L81">
        <f>IF($D81="","",IFERROR(VLOOKUP($D81,COA_Mapping!$A:$C,3,FALSE),""))</f>
        <v/>
      </c>
      <c r="M81">
        <f>IF($D81="","",IFERROR(VLOOKUP($D81,COA_Mapping!$A:$D,4,FALSE),""))</f>
        <v/>
      </c>
      <c r="N81">
        <f>IF($D81="","",IFERROR(VLOOKUP($D81,COA_Mapping!$A:$E,5,FALSE),""))</f>
        <v/>
      </c>
    </row>
    <row r="82">
      <c r="A82" s="10" t="n"/>
      <c r="E82">
        <f>IF($D82="","",IFERROR(VLOOKUP($D82,COA_Mapping!$A:$B,2,FALSE),""))</f>
        <v/>
      </c>
      <c r="J82" s="11" t="n"/>
      <c r="K82" s="9">
        <f>IF($A82="","",DATE(YEAR($A82),MONTH($A82),1))</f>
        <v/>
      </c>
      <c r="L82">
        <f>IF($D82="","",IFERROR(VLOOKUP($D82,COA_Mapping!$A:$C,3,FALSE),""))</f>
        <v/>
      </c>
      <c r="M82">
        <f>IF($D82="","",IFERROR(VLOOKUP($D82,COA_Mapping!$A:$D,4,FALSE),""))</f>
        <v/>
      </c>
      <c r="N82">
        <f>IF($D82="","",IFERROR(VLOOKUP($D82,COA_Mapping!$A:$E,5,FALSE),""))</f>
        <v/>
      </c>
    </row>
    <row r="83">
      <c r="A83" s="10" t="n"/>
      <c r="E83">
        <f>IF($D83="","",IFERROR(VLOOKUP($D83,COA_Mapping!$A:$B,2,FALSE),""))</f>
        <v/>
      </c>
      <c r="J83" s="11" t="n"/>
      <c r="K83" s="9">
        <f>IF($A83="","",DATE(YEAR($A83),MONTH($A83),1))</f>
        <v/>
      </c>
      <c r="L83">
        <f>IF($D83="","",IFERROR(VLOOKUP($D83,COA_Mapping!$A:$C,3,FALSE),""))</f>
        <v/>
      </c>
      <c r="M83">
        <f>IF($D83="","",IFERROR(VLOOKUP($D83,COA_Mapping!$A:$D,4,FALSE),""))</f>
        <v/>
      </c>
      <c r="N83">
        <f>IF($D83="","",IFERROR(VLOOKUP($D83,COA_Mapping!$A:$E,5,FALSE),""))</f>
        <v/>
      </c>
    </row>
    <row r="84">
      <c r="A84" s="10" t="n"/>
      <c r="E84">
        <f>IF($D84="","",IFERROR(VLOOKUP($D84,COA_Mapping!$A:$B,2,FALSE),""))</f>
        <v/>
      </c>
      <c r="J84" s="11" t="n"/>
      <c r="K84" s="9">
        <f>IF($A84="","",DATE(YEAR($A84),MONTH($A84),1))</f>
        <v/>
      </c>
      <c r="L84">
        <f>IF($D84="","",IFERROR(VLOOKUP($D84,COA_Mapping!$A:$C,3,FALSE),""))</f>
        <v/>
      </c>
      <c r="M84">
        <f>IF($D84="","",IFERROR(VLOOKUP($D84,COA_Mapping!$A:$D,4,FALSE),""))</f>
        <v/>
      </c>
      <c r="N84">
        <f>IF($D84="","",IFERROR(VLOOKUP($D84,COA_Mapping!$A:$E,5,FALSE),""))</f>
        <v/>
      </c>
    </row>
    <row r="85">
      <c r="A85" s="10" t="n"/>
      <c r="E85">
        <f>IF($D85="","",IFERROR(VLOOKUP($D85,COA_Mapping!$A:$B,2,FALSE),""))</f>
        <v/>
      </c>
      <c r="J85" s="11" t="n"/>
      <c r="K85" s="9">
        <f>IF($A85="","",DATE(YEAR($A85),MONTH($A85),1))</f>
        <v/>
      </c>
      <c r="L85">
        <f>IF($D85="","",IFERROR(VLOOKUP($D85,COA_Mapping!$A:$C,3,FALSE),""))</f>
        <v/>
      </c>
      <c r="M85">
        <f>IF($D85="","",IFERROR(VLOOKUP($D85,COA_Mapping!$A:$D,4,FALSE),""))</f>
        <v/>
      </c>
      <c r="N85">
        <f>IF($D85="","",IFERROR(VLOOKUP($D85,COA_Mapping!$A:$E,5,FALSE),""))</f>
        <v/>
      </c>
    </row>
    <row r="86">
      <c r="A86" s="10" t="n"/>
      <c r="E86">
        <f>IF($D86="","",IFERROR(VLOOKUP($D86,COA_Mapping!$A:$B,2,FALSE),""))</f>
        <v/>
      </c>
      <c r="J86" s="11" t="n"/>
      <c r="K86" s="9">
        <f>IF($A86="","",DATE(YEAR($A86),MONTH($A86),1))</f>
        <v/>
      </c>
      <c r="L86">
        <f>IF($D86="","",IFERROR(VLOOKUP($D86,COA_Mapping!$A:$C,3,FALSE),""))</f>
        <v/>
      </c>
      <c r="M86">
        <f>IF($D86="","",IFERROR(VLOOKUP($D86,COA_Mapping!$A:$D,4,FALSE),""))</f>
        <v/>
      </c>
      <c r="N86">
        <f>IF($D86="","",IFERROR(VLOOKUP($D86,COA_Mapping!$A:$E,5,FALSE),""))</f>
        <v/>
      </c>
    </row>
    <row r="87">
      <c r="A87" s="10" t="n"/>
      <c r="E87">
        <f>IF($D87="","",IFERROR(VLOOKUP($D87,COA_Mapping!$A:$B,2,FALSE),""))</f>
        <v/>
      </c>
      <c r="J87" s="11" t="n"/>
      <c r="K87" s="9">
        <f>IF($A87="","",DATE(YEAR($A87),MONTH($A87),1))</f>
        <v/>
      </c>
      <c r="L87">
        <f>IF($D87="","",IFERROR(VLOOKUP($D87,COA_Mapping!$A:$C,3,FALSE),""))</f>
        <v/>
      </c>
      <c r="M87">
        <f>IF($D87="","",IFERROR(VLOOKUP($D87,COA_Mapping!$A:$D,4,FALSE),""))</f>
        <v/>
      </c>
      <c r="N87">
        <f>IF($D87="","",IFERROR(VLOOKUP($D87,COA_Mapping!$A:$E,5,FALSE),""))</f>
        <v/>
      </c>
    </row>
    <row r="88">
      <c r="A88" s="10" t="n"/>
      <c r="E88">
        <f>IF($D88="","",IFERROR(VLOOKUP($D88,COA_Mapping!$A:$B,2,FALSE),""))</f>
        <v/>
      </c>
      <c r="J88" s="11" t="n"/>
      <c r="K88" s="9">
        <f>IF($A88="","",DATE(YEAR($A88),MONTH($A88),1))</f>
        <v/>
      </c>
      <c r="L88">
        <f>IF($D88="","",IFERROR(VLOOKUP($D88,COA_Mapping!$A:$C,3,FALSE),""))</f>
        <v/>
      </c>
      <c r="M88">
        <f>IF($D88="","",IFERROR(VLOOKUP($D88,COA_Mapping!$A:$D,4,FALSE),""))</f>
        <v/>
      </c>
      <c r="N88">
        <f>IF($D88="","",IFERROR(VLOOKUP($D88,COA_Mapping!$A:$E,5,FALSE),""))</f>
        <v/>
      </c>
    </row>
    <row r="89">
      <c r="A89" s="10" t="n"/>
      <c r="E89">
        <f>IF($D89="","",IFERROR(VLOOKUP($D89,COA_Mapping!$A:$B,2,FALSE),""))</f>
        <v/>
      </c>
      <c r="J89" s="11" t="n"/>
      <c r="K89" s="9">
        <f>IF($A89="","",DATE(YEAR($A89),MONTH($A89),1))</f>
        <v/>
      </c>
      <c r="L89">
        <f>IF($D89="","",IFERROR(VLOOKUP($D89,COA_Mapping!$A:$C,3,FALSE),""))</f>
        <v/>
      </c>
      <c r="M89">
        <f>IF($D89="","",IFERROR(VLOOKUP($D89,COA_Mapping!$A:$D,4,FALSE),""))</f>
        <v/>
      </c>
      <c r="N89">
        <f>IF($D89="","",IFERROR(VLOOKUP($D89,COA_Mapping!$A:$E,5,FALSE),""))</f>
        <v/>
      </c>
    </row>
    <row r="90">
      <c r="A90" s="10" t="n"/>
      <c r="E90">
        <f>IF($D90="","",IFERROR(VLOOKUP($D90,COA_Mapping!$A:$B,2,FALSE),""))</f>
        <v/>
      </c>
      <c r="J90" s="11" t="n"/>
      <c r="K90" s="9">
        <f>IF($A90="","",DATE(YEAR($A90),MONTH($A90),1))</f>
        <v/>
      </c>
      <c r="L90">
        <f>IF($D90="","",IFERROR(VLOOKUP($D90,COA_Mapping!$A:$C,3,FALSE),""))</f>
        <v/>
      </c>
      <c r="M90">
        <f>IF($D90="","",IFERROR(VLOOKUP($D90,COA_Mapping!$A:$D,4,FALSE),""))</f>
        <v/>
      </c>
      <c r="N90">
        <f>IF($D90="","",IFERROR(VLOOKUP($D90,COA_Mapping!$A:$E,5,FALSE),""))</f>
        <v/>
      </c>
    </row>
    <row r="91">
      <c r="A91" s="10" t="n"/>
      <c r="E91">
        <f>IF($D91="","",IFERROR(VLOOKUP($D91,COA_Mapping!$A:$B,2,FALSE),""))</f>
        <v/>
      </c>
      <c r="J91" s="11" t="n"/>
      <c r="K91" s="9">
        <f>IF($A91="","",DATE(YEAR($A91),MONTH($A91),1))</f>
        <v/>
      </c>
      <c r="L91">
        <f>IF($D91="","",IFERROR(VLOOKUP($D91,COA_Mapping!$A:$C,3,FALSE),""))</f>
        <v/>
      </c>
      <c r="M91">
        <f>IF($D91="","",IFERROR(VLOOKUP($D91,COA_Mapping!$A:$D,4,FALSE),""))</f>
        <v/>
      </c>
      <c r="N91">
        <f>IF($D91="","",IFERROR(VLOOKUP($D91,COA_Mapping!$A:$E,5,FALSE),""))</f>
        <v/>
      </c>
    </row>
    <row r="92">
      <c r="A92" s="10" t="n"/>
      <c r="E92">
        <f>IF($D92="","",IFERROR(VLOOKUP($D92,COA_Mapping!$A:$B,2,FALSE),""))</f>
        <v/>
      </c>
      <c r="J92" s="11" t="n"/>
      <c r="K92" s="9">
        <f>IF($A92="","",DATE(YEAR($A92),MONTH($A92),1))</f>
        <v/>
      </c>
      <c r="L92">
        <f>IF($D92="","",IFERROR(VLOOKUP($D92,COA_Mapping!$A:$C,3,FALSE),""))</f>
        <v/>
      </c>
      <c r="M92">
        <f>IF($D92="","",IFERROR(VLOOKUP($D92,COA_Mapping!$A:$D,4,FALSE),""))</f>
        <v/>
      </c>
      <c r="N92">
        <f>IF($D92="","",IFERROR(VLOOKUP($D92,COA_Mapping!$A:$E,5,FALSE),""))</f>
        <v/>
      </c>
    </row>
    <row r="93">
      <c r="A93" s="10" t="n"/>
      <c r="E93">
        <f>IF($D93="","",IFERROR(VLOOKUP($D93,COA_Mapping!$A:$B,2,FALSE),""))</f>
        <v/>
      </c>
      <c r="J93" s="11" t="n"/>
      <c r="K93" s="9">
        <f>IF($A93="","",DATE(YEAR($A93),MONTH($A93),1))</f>
        <v/>
      </c>
      <c r="L93">
        <f>IF($D93="","",IFERROR(VLOOKUP($D93,COA_Mapping!$A:$C,3,FALSE),""))</f>
        <v/>
      </c>
      <c r="M93">
        <f>IF($D93="","",IFERROR(VLOOKUP($D93,COA_Mapping!$A:$D,4,FALSE),""))</f>
        <v/>
      </c>
      <c r="N93">
        <f>IF($D93="","",IFERROR(VLOOKUP($D93,COA_Mapping!$A:$E,5,FALSE),""))</f>
        <v/>
      </c>
    </row>
    <row r="94">
      <c r="A94" s="10" t="n"/>
      <c r="E94">
        <f>IF($D94="","",IFERROR(VLOOKUP($D94,COA_Mapping!$A:$B,2,FALSE),""))</f>
        <v/>
      </c>
      <c r="J94" s="11" t="n"/>
      <c r="K94" s="9">
        <f>IF($A94="","",DATE(YEAR($A94),MONTH($A94),1))</f>
        <v/>
      </c>
      <c r="L94">
        <f>IF($D94="","",IFERROR(VLOOKUP($D94,COA_Mapping!$A:$C,3,FALSE),""))</f>
        <v/>
      </c>
      <c r="M94">
        <f>IF($D94="","",IFERROR(VLOOKUP($D94,COA_Mapping!$A:$D,4,FALSE),""))</f>
        <v/>
      </c>
      <c r="N94">
        <f>IF($D94="","",IFERROR(VLOOKUP($D94,COA_Mapping!$A:$E,5,FALSE),""))</f>
        <v/>
      </c>
    </row>
    <row r="95">
      <c r="A95" s="10" t="n"/>
      <c r="E95">
        <f>IF($D95="","",IFERROR(VLOOKUP($D95,COA_Mapping!$A:$B,2,FALSE),""))</f>
        <v/>
      </c>
      <c r="J95" s="11" t="n"/>
      <c r="K95" s="9">
        <f>IF($A95="","",DATE(YEAR($A95),MONTH($A95),1))</f>
        <v/>
      </c>
      <c r="L95">
        <f>IF($D95="","",IFERROR(VLOOKUP($D95,COA_Mapping!$A:$C,3,FALSE),""))</f>
        <v/>
      </c>
      <c r="M95">
        <f>IF($D95="","",IFERROR(VLOOKUP($D95,COA_Mapping!$A:$D,4,FALSE),""))</f>
        <v/>
      </c>
      <c r="N95">
        <f>IF($D95="","",IFERROR(VLOOKUP($D95,COA_Mapping!$A:$E,5,FALSE),""))</f>
        <v/>
      </c>
    </row>
    <row r="96">
      <c r="A96" s="10" t="n"/>
      <c r="E96">
        <f>IF($D96="","",IFERROR(VLOOKUP($D96,COA_Mapping!$A:$B,2,FALSE),""))</f>
        <v/>
      </c>
      <c r="J96" s="11" t="n"/>
      <c r="K96" s="9">
        <f>IF($A96="","",DATE(YEAR($A96),MONTH($A96),1))</f>
        <v/>
      </c>
      <c r="L96">
        <f>IF($D96="","",IFERROR(VLOOKUP($D96,COA_Mapping!$A:$C,3,FALSE),""))</f>
        <v/>
      </c>
      <c r="M96">
        <f>IF($D96="","",IFERROR(VLOOKUP($D96,COA_Mapping!$A:$D,4,FALSE),""))</f>
        <v/>
      </c>
      <c r="N96">
        <f>IF($D96="","",IFERROR(VLOOKUP($D96,COA_Mapping!$A:$E,5,FALSE),""))</f>
        <v/>
      </c>
    </row>
    <row r="97">
      <c r="A97" s="10" t="n"/>
      <c r="E97">
        <f>IF($D97="","",IFERROR(VLOOKUP($D97,COA_Mapping!$A:$B,2,FALSE),""))</f>
        <v/>
      </c>
      <c r="J97" s="11" t="n"/>
      <c r="K97" s="9">
        <f>IF($A97="","",DATE(YEAR($A97),MONTH($A97),1))</f>
        <v/>
      </c>
      <c r="L97">
        <f>IF($D97="","",IFERROR(VLOOKUP($D97,COA_Mapping!$A:$C,3,FALSE),""))</f>
        <v/>
      </c>
      <c r="M97">
        <f>IF($D97="","",IFERROR(VLOOKUP($D97,COA_Mapping!$A:$D,4,FALSE),""))</f>
        <v/>
      </c>
      <c r="N97">
        <f>IF($D97="","",IFERROR(VLOOKUP($D97,COA_Mapping!$A:$E,5,FALSE),""))</f>
        <v/>
      </c>
    </row>
    <row r="98">
      <c r="A98" s="10" t="n"/>
      <c r="E98">
        <f>IF($D98="","",IFERROR(VLOOKUP($D98,COA_Mapping!$A:$B,2,FALSE),""))</f>
        <v/>
      </c>
      <c r="J98" s="11" t="n"/>
      <c r="K98" s="9">
        <f>IF($A98="","",DATE(YEAR($A98),MONTH($A98),1))</f>
        <v/>
      </c>
      <c r="L98">
        <f>IF($D98="","",IFERROR(VLOOKUP($D98,COA_Mapping!$A:$C,3,FALSE),""))</f>
        <v/>
      </c>
      <c r="M98">
        <f>IF($D98="","",IFERROR(VLOOKUP($D98,COA_Mapping!$A:$D,4,FALSE),""))</f>
        <v/>
      </c>
      <c r="N98">
        <f>IF($D98="","",IFERROR(VLOOKUP($D98,COA_Mapping!$A:$E,5,FALSE),""))</f>
        <v/>
      </c>
    </row>
    <row r="99">
      <c r="A99" s="10" t="n"/>
      <c r="E99">
        <f>IF($D99="","",IFERROR(VLOOKUP($D99,COA_Mapping!$A:$B,2,FALSE),""))</f>
        <v/>
      </c>
      <c r="J99" s="11" t="n"/>
      <c r="K99" s="9">
        <f>IF($A99="","",DATE(YEAR($A99),MONTH($A99),1))</f>
        <v/>
      </c>
      <c r="L99">
        <f>IF($D99="","",IFERROR(VLOOKUP($D99,COA_Mapping!$A:$C,3,FALSE),""))</f>
        <v/>
      </c>
      <c r="M99">
        <f>IF($D99="","",IFERROR(VLOOKUP($D99,COA_Mapping!$A:$D,4,FALSE),""))</f>
        <v/>
      </c>
      <c r="N99">
        <f>IF($D99="","",IFERROR(VLOOKUP($D99,COA_Mapping!$A:$E,5,FALSE),""))</f>
        <v/>
      </c>
    </row>
    <row r="100">
      <c r="A100" s="10" t="n"/>
      <c r="E100">
        <f>IF($D100="","",IFERROR(VLOOKUP($D100,COA_Mapping!$A:$B,2,FALSE),""))</f>
        <v/>
      </c>
      <c r="J100" s="11" t="n"/>
      <c r="K100" s="9">
        <f>IF($A100="","",DATE(YEAR($A100),MONTH($A100),1))</f>
        <v/>
      </c>
      <c r="L100">
        <f>IF($D100="","",IFERROR(VLOOKUP($D100,COA_Mapping!$A:$C,3,FALSE),""))</f>
        <v/>
      </c>
      <c r="M100">
        <f>IF($D100="","",IFERROR(VLOOKUP($D100,COA_Mapping!$A:$D,4,FALSE),""))</f>
        <v/>
      </c>
      <c r="N100">
        <f>IF($D100="","",IFERROR(VLOOKUP($D100,COA_Mapping!$A:$E,5,FALSE),""))</f>
        <v/>
      </c>
    </row>
    <row r="101">
      <c r="A101" s="10" t="n"/>
      <c r="E101">
        <f>IF($D101="","",IFERROR(VLOOKUP($D101,COA_Mapping!$A:$B,2,FALSE),""))</f>
        <v/>
      </c>
      <c r="J101" s="11" t="n"/>
      <c r="K101" s="9">
        <f>IF($A101="","",DATE(YEAR($A101),MONTH($A101),1))</f>
        <v/>
      </c>
      <c r="L101">
        <f>IF($D101="","",IFERROR(VLOOKUP($D101,COA_Mapping!$A:$C,3,FALSE),""))</f>
        <v/>
      </c>
      <c r="M101">
        <f>IF($D101="","",IFERROR(VLOOKUP($D101,COA_Mapping!$A:$D,4,FALSE),""))</f>
        <v/>
      </c>
      <c r="N101">
        <f>IF($D101="","",IFERROR(VLOOKUP($D101,COA_Mapping!$A:$E,5,FALSE),""))</f>
        <v/>
      </c>
    </row>
    <row r="102">
      <c r="A102" s="10" t="n"/>
      <c r="E102">
        <f>IF($D102="","",IFERROR(VLOOKUP($D102,COA_Mapping!$A:$B,2,FALSE),""))</f>
        <v/>
      </c>
      <c r="J102" s="11" t="n"/>
      <c r="K102" s="9">
        <f>IF($A102="","",DATE(YEAR($A102),MONTH($A102),1))</f>
        <v/>
      </c>
      <c r="L102">
        <f>IF($D102="","",IFERROR(VLOOKUP($D102,COA_Mapping!$A:$C,3,FALSE),""))</f>
        <v/>
      </c>
      <c r="M102">
        <f>IF($D102="","",IFERROR(VLOOKUP($D102,COA_Mapping!$A:$D,4,FALSE),""))</f>
        <v/>
      </c>
      <c r="N102">
        <f>IF($D102="","",IFERROR(VLOOKUP($D102,COA_Mapping!$A:$E,5,FALSE),""))</f>
        <v/>
      </c>
    </row>
    <row r="103">
      <c r="A103" s="10" t="n"/>
      <c r="E103">
        <f>IF($D103="","",IFERROR(VLOOKUP($D103,COA_Mapping!$A:$B,2,FALSE),""))</f>
        <v/>
      </c>
      <c r="J103" s="11" t="n"/>
      <c r="K103" s="9">
        <f>IF($A103="","",DATE(YEAR($A103),MONTH($A103),1))</f>
        <v/>
      </c>
      <c r="L103">
        <f>IF($D103="","",IFERROR(VLOOKUP($D103,COA_Mapping!$A:$C,3,FALSE),""))</f>
        <v/>
      </c>
      <c r="M103">
        <f>IF($D103="","",IFERROR(VLOOKUP($D103,COA_Mapping!$A:$D,4,FALSE),""))</f>
        <v/>
      </c>
      <c r="N103">
        <f>IF($D103="","",IFERROR(VLOOKUP($D103,COA_Mapping!$A:$E,5,FALSE),""))</f>
        <v/>
      </c>
    </row>
    <row r="104">
      <c r="A104" s="10" t="n"/>
      <c r="E104">
        <f>IF($D104="","",IFERROR(VLOOKUP($D104,COA_Mapping!$A:$B,2,FALSE),""))</f>
        <v/>
      </c>
      <c r="J104" s="11" t="n"/>
      <c r="K104" s="9">
        <f>IF($A104="","",DATE(YEAR($A104),MONTH($A104),1))</f>
        <v/>
      </c>
      <c r="L104">
        <f>IF($D104="","",IFERROR(VLOOKUP($D104,COA_Mapping!$A:$C,3,FALSE),""))</f>
        <v/>
      </c>
      <c r="M104">
        <f>IF($D104="","",IFERROR(VLOOKUP($D104,COA_Mapping!$A:$D,4,FALSE),""))</f>
        <v/>
      </c>
      <c r="N104">
        <f>IF($D104="","",IFERROR(VLOOKUP($D104,COA_Mapping!$A:$E,5,FALSE),""))</f>
        <v/>
      </c>
    </row>
    <row r="105">
      <c r="A105" s="10" t="n"/>
      <c r="E105">
        <f>IF($D105="","",IFERROR(VLOOKUP($D105,COA_Mapping!$A:$B,2,FALSE),""))</f>
        <v/>
      </c>
      <c r="J105" s="11" t="n"/>
      <c r="K105" s="9">
        <f>IF($A105="","",DATE(YEAR($A105),MONTH($A105),1))</f>
        <v/>
      </c>
      <c r="L105">
        <f>IF($D105="","",IFERROR(VLOOKUP($D105,COA_Mapping!$A:$C,3,FALSE),""))</f>
        <v/>
      </c>
      <c r="M105">
        <f>IF($D105="","",IFERROR(VLOOKUP($D105,COA_Mapping!$A:$D,4,FALSE),""))</f>
        <v/>
      </c>
      <c r="N105">
        <f>IF($D105="","",IFERROR(VLOOKUP($D105,COA_Mapping!$A:$E,5,FALSE),""))</f>
        <v/>
      </c>
    </row>
    <row r="106">
      <c r="A106" s="10" t="n"/>
      <c r="E106">
        <f>IF($D106="","",IFERROR(VLOOKUP($D106,COA_Mapping!$A:$B,2,FALSE),""))</f>
        <v/>
      </c>
      <c r="J106" s="11" t="n"/>
      <c r="K106" s="9">
        <f>IF($A106="","",DATE(YEAR($A106),MONTH($A106),1))</f>
        <v/>
      </c>
      <c r="L106">
        <f>IF($D106="","",IFERROR(VLOOKUP($D106,COA_Mapping!$A:$C,3,FALSE),""))</f>
        <v/>
      </c>
      <c r="M106">
        <f>IF($D106="","",IFERROR(VLOOKUP($D106,COA_Mapping!$A:$D,4,FALSE),""))</f>
        <v/>
      </c>
      <c r="N106">
        <f>IF($D106="","",IFERROR(VLOOKUP($D106,COA_Mapping!$A:$E,5,FALSE),""))</f>
        <v/>
      </c>
    </row>
    <row r="107">
      <c r="A107" s="10" t="n"/>
      <c r="E107">
        <f>IF($D107="","",IFERROR(VLOOKUP($D107,COA_Mapping!$A:$B,2,FALSE),""))</f>
        <v/>
      </c>
      <c r="J107" s="11" t="n"/>
      <c r="K107" s="9">
        <f>IF($A107="","",DATE(YEAR($A107),MONTH($A107),1))</f>
        <v/>
      </c>
      <c r="L107">
        <f>IF($D107="","",IFERROR(VLOOKUP($D107,COA_Mapping!$A:$C,3,FALSE),""))</f>
        <v/>
      </c>
      <c r="M107">
        <f>IF($D107="","",IFERROR(VLOOKUP($D107,COA_Mapping!$A:$D,4,FALSE),""))</f>
        <v/>
      </c>
      <c r="N107">
        <f>IF($D107="","",IFERROR(VLOOKUP($D107,COA_Mapping!$A:$E,5,FALSE),""))</f>
        <v/>
      </c>
    </row>
    <row r="108">
      <c r="A108" s="10" t="n"/>
      <c r="E108">
        <f>IF($D108="","",IFERROR(VLOOKUP($D108,COA_Mapping!$A:$B,2,FALSE),""))</f>
        <v/>
      </c>
      <c r="J108" s="11" t="n"/>
      <c r="K108" s="9">
        <f>IF($A108="","",DATE(YEAR($A108),MONTH($A108),1))</f>
        <v/>
      </c>
      <c r="L108">
        <f>IF($D108="","",IFERROR(VLOOKUP($D108,COA_Mapping!$A:$C,3,FALSE),""))</f>
        <v/>
      </c>
      <c r="M108">
        <f>IF($D108="","",IFERROR(VLOOKUP($D108,COA_Mapping!$A:$D,4,FALSE),""))</f>
        <v/>
      </c>
      <c r="N108">
        <f>IF($D108="","",IFERROR(VLOOKUP($D108,COA_Mapping!$A:$E,5,FALSE),""))</f>
        <v/>
      </c>
    </row>
    <row r="109">
      <c r="A109" s="10" t="n"/>
      <c r="E109">
        <f>IF($D109="","",IFERROR(VLOOKUP($D109,COA_Mapping!$A:$B,2,FALSE),""))</f>
        <v/>
      </c>
      <c r="J109" s="11" t="n"/>
      <c r="K109" s="9">
        <f>IF($A109="","",DATE(YEAR($A109),MONTH($A109),1))</f>
        <v/>
      </c>
      <c r="L109">
        <f>IF($D109="","",IFERROR(VLOOKUP($D109,COA_Mapping!$A:$C,3,FALSE),""))</f>
        <v/>
      </c>
      <c r="M109">
        <f>IF($D109="","",IFERROR(VLOOKUP($D109,COA_Mapping!$A:$D,4,FALSE),""))</f>
        <v/>
      </c>
      <c r="N109">
        <f>IF($D109="","",IFERROR(VLOOKUP($D109,COA_Mapping!$A:$E,5,FALSE),""))</f>
        <v/>
      </c>
    </row>
    <row r="110">
      <c r="A110" s="10" t="n"/>
      <c r="E110">
        <f>IF($D110="","",IFERROR(VLOOKUP($D110,COA_Mapping!$A:$B,2,FALSE),""))</f>
        <v/>
      </c>
      <c r="J110" s="11" t="n"/>
      <c r="K110" s="9">
        <f>IF($A110="","",DATE(YEAR($A110),MONTH($A110),1))</f>
        <v/>
      </c>
      <c r="L110">
        <f>IF($D110="","",IFERROR(VLOOKUP($D110,COA_Mapping!$A:$C,3,FALSE),""))</f>
        <v/>
      </c>
      <c r="M110">
        <f>IF($D110="","",IFERROR(VLOOKUP($D110,COA_Mapping!$A:$D,4,FALSE),""))</f>
        <v/>
      </c>
      <c r="N110">
        <f>IF($D110="","",IFERROR(VLOOKUP($D110,COA_Mapping!$A:$E,5,FALSE),""))</f>
        <v/>
      </c>
    </row>
    <row r="111">
      <c r="A111" s="10" t="n"/>
      <c r="E111">
        <f>IF($D111="","",IFERROR(VLOOKUP($D111,COA_Mapping!$A:$B,2,FALSE),""))</f>
        <v/>
      </c>
      <c r="J111" s="11" t="n"/>
      <c r="K111" s="9">
        <f>IF($A111="","",DATE(YEAR($A111),MONTH($A111),1))</f>
        <v/>
      </c>
      <c r="L111">
        <f>IF($D111="","",IFERROR(VLOOKUP($D111,COA_Mapping!$A:$C,3,FALSE),""))</f>
        <v/>
      </c>
      <c r="M111">
        <f>IF($D111="","",IFERROR(VLOOKUP($D111,COA_Mapping!$A:$D,4,FALSE),""))</f>
        <v/>
      </c>
      <c r="N111">
        <f>IF($D111="","",IFERROR(VLOOKUP($D111,COA_Mapping!$A:$E,5,FALSE),""))</f>
        <v/>
      </c>
    </row>
    <row r="112">
      <c r="A112" s="10" t="n"/>
      <c r="E112">
        <f>IF($D112="","",IFERROR(VLOOKUP($D112,COA_Mapping!$A:$B,2,FALSE),""))</f>
        <v/>
      </c>
      <c r="J112" s="11" t="n"/>
      <c r="K112" s="9">
        <f>IF($A112="","",DATE(YEAR($A112),MONTH($A112),1))</f>
        <v/>
      </c>
      <c r="L112">
        <f>IF($D112="","",IFERROR(VLOOKUP($D112,COA_Mapping!$A:$C,3,FALSE),""))</f>
        <v/>
      </c>
      <c r="M112">
        <f>IF($D112="","",IFERROR(VLOOKUP($D112,COA_Mapping!$A:$D,4,FALSE),""))</f>
        <v/>
      </c>
      <c r="N112">
        <f>IF($D112="","",IFERROR(VLOOKUP($D112,COA_Mapping!$A:$E,5,FALSE),""))</f>
        <v/>
      </c>
    </row>
    <row r="113">
      <c r="A113" s="10" t="n"/>
      <c r="E113">
        <f>IF($D113="","",IFERROR(VLOOKUP($D113,COA_Mapping!$A:$B,2,FALSE),""))</f>
        <v/>
      </c>
      <c r="J113" s="11" t="n"/>
      <c r="K113" s="9">
        <f>IF($A113="","",DATE(YEAR($A113),MONTH($A113),1))</f>
        <v/>
      </c>
      <c r="L113">
        <f>IF($D113="","",IFERROR(VLOOKUP($D113,COA_Mapping!$A:$C,3,FALSE),""))</f>
        <v/>
      </c>
      <c r="M113">
        <f>IF($D113="","",IFERROR(VLOOKUP($D113,COA_Mapping!$A:$D,4,FALSE),""))</f>
        <v/>
      </c>
      <c r="N113">
        <f>IF($D113="","",IFERROR(VLOOKUP($D113,COA_Mapping!$A:$E,5,FALSE),""))</f>
        <v/>
      </c>
    </row>
    <row r="114">
      <c r="A114" s="10" t="n"/>
      <c r="E114">
        <f>IF($D114="","",IFERROR(VLOOKUP($D114,COA_Mapping!$A:$B,2,FALSE),""))</f>
        <v/>
      </c>
      <c r="J114" s="11" t="n"/>
      <c r="K114" s="9">
        <f>IF($A114="","",DATE(YEAR($A114),MONTH($A114),1))</f>
        <v/>
      </c>
      <c r="L114">
        <f>IF($D114="","",IFERROR(VLOOKUP($D114,COA_Mapping!$A:$C,3,FALSE),""))</f>
        <v/>
      </c>
      <c r="M114">
        <f>IF($D114="","",IFERROR(VLOOKUP($D114,COA_Mapping!$A:$D,4,FALSE),""))</f>
        <v/>
      </c>
      <c r="N114">
        <f>IF($D114="","",IFERROR(VLOOKUP($D114,COA_Mapping!$A:$E,5,FALSE),""))</f>
        <v/>
      </c>
    </row>
    <row r="115">
      <c r="A115" s="10" t="n"/>
      <c r="E115">
        <f>IF($D115="","",IFERROR(VLOOKUP($D115,COA_Mapping!$A:$B,2,FALSE),""))</f>
        <v/>
      </c>
      <c r="J115" s="11" t="n"/>
      <c r="K115" s="9">
        <f>IF($A115="","",DATE(YEAR($A115),MONTH($A115),1))</f>
        <v/>
      </c>
      <c r="L115">
        <f>IF($D115="","",IFERROR(VLOOKUP($D115,COA_Mapping!$A:$C,3,FALSE),""))</f>
        <v/>
      </c>
      <c r="M115">
        <f>IF($D115="","",IFERROR(VLOOKUP($D115,COA_Mapping!$A:$D,4,FALSE),""))</f>
        <v/>
      </c>
      <c r="N115">
        <f>IF($D115="","",IFERROR(VLOOKUP($D115,COA_Mapping!$A:$E,5,FALSE),""))</f>
        <v/>
      </c>
    </row>
    <row r="116">
      <c r="A116" s="10" t="n"/>
      <c r="E116">
        <f>IF($D116="","",IFERROR(VLOOKUP($D116,COA_Mapping!$A:$B,2,FALSE),""))</f>
        <v/>
      </c>
      <c r="J116" s="11" t="n"/>
      <c r="K116" s="9">
        <f>IF($A116="","",DATE(YEAR($A116),MONTH($A116),1))</f>
        <v/>
      </c>
      <c r="L116">
        <f>IF($D116="","",IFERROR(VLOOKUP($D116,COA_Mapping!$A:$C,3,FALSE),""))</f>
        <v/>
      </c>
      <c r="M116">
        <f>IF($D116="","",IFERROR(VLOOKUP($D116,COA_Mapping!$A:$D,4,FALSE),""))</f>
        <v/>
      </c>
      <c r="N116">
        <f>IF($D116="","",IFERROR(VLOOKUP($D116,COA_Mapping!$A:$E,5,FALSE),""))</f>
        <v/>
      </c>
    </row>
    <row r="117">
      <c r="A117" s="10" t="n"/>
      <c r="E117">
        <f>IF($D117="","",IFERROR(VLOOKUP($D117,COA_Mapping!$A:$B,2,FALSE),""))</f>
        <v/>
      </c>
      <c r="J117" s="11" t="n"/>
      <c r="K117" s="9">
        <f>IF($A117="","",DATE(YEAR($A117),MONTH($A117),1))</f>
        <v/>
      </c>
      <c r="L117">
        <f>IF($D117="","",IFERROR(VLOOKUP($D117,COA_Mapping!$A:$C,3,FALSE),""))</f>
        <v/>
      </c>
      <c r="M117">
        <f>IF($D117="","",IFERROR(VLOOKUP($D117,COA_Mapping!$A:$D,4,FALSE),""))</f>
        <v/>
      </c>
      <c r="N117">
        <f>IF($D117="","",IFERROR(VLOOKUP($D117,COA_Mapping!$A:$E,5,FALSE),""))</f>
        <v/>
      </c>
    </row>
    <row r="118">
      <c r="A118" s="10" t="n"/>
      <c r="E118">
        <f>IF($D118="","",IFERROR(VLOOKUP($D118,COA_Mapping!$A:$B,2,FALSE),""))</f>
        <v/>
      </c>
      <c r="J118" s="11" t="n"/>
      <c r="K118" s="9">
        <f>IF($A118="","",DATE(YEAR($A118),MONTH($A118),1))</f>
        <v/>
      </c>
      <c r="L118">
        <f>IF($D118="","",IFERROR(VLOOKUP($D118,COA_Mapping!$A:$C,3,FALSE),""))</f>
        <v/>
      </c>
      <c r="M118">
        <f>IF($D118="","",IFERROR(VLOOKUP($D118,COA_Mapping!$A:$D,4,FALSE),""))</f>
        <v/>
      </c>
      <c r="N118">
        <f>IF($D118="","",IFERROR(VLOOKUP($D118,COA_Mapping!$A:$E,5,FALSE),""))</f>
        <v/>
      </c>
    </row>
    <row r="119">
      <c r="A119" s="10" t="n"/>
      <c r="E119">
        <f>IF($D119="","",IFERROR(VLOOKUP($D119,COA_Mapping!$A:$B,2,FALSE),""))</f>
        <v/>
      </c>
      <c r="J119" s="11" t="n"/>
      <c r="K119" s="9">
        <f>IF($A119="","",DATE(YEAR($A119),MONTH($A119),1))</f>
        <v/>
      </c>
      <c r="L119">
        <f>IF($D119="","",IFERROR(VLOOKUP($D119,COA_Mapping!$A:$C,3,FALSE),""))</f>
        <v/>
      </c>
      <c r="M119">
        <f>IF($D119="","",IFERROR(VLOOKUP($D119,COA_Mapping!$A:$D,4,FALSE),""))</f>
        <v/>
      </c>
      <c r="N119">
        <f>IF($D119="","",IFERROR(VLOOKUP($D119,COA_Mapping!$A:$E,5,FALSE),""))</f>
        <v/>
      </c>
    </row>
    <row r="120">
      <c r="A120" s="10" t="n"/>
      <c r="E120">
        <f>IF($D120="","",IFERROR(VLOOKUP($D120,COA_Mapping!$A:$B,2,FALSE),""))</f>
        <v/>
      </c>
      <c r="J120" s="11" t="n"/>
      <c r="K120" s="9">
        <f>IF($A120="","",DATE(YEAR($A120),MONTH($A120),1))</f>
        <v/>
      </c>
      <c r="L120">
        <f>IF($D120="","",IFERROR(VLOOKUP($D120,COA_Mapping!$A:$C,3,FALSE),""))</f>
        <v/>
      </c>
      <c r="M120">
        <f>IF($D120="","",IFERROR(VLOOKUP($D120,COA_Mapping!$A:$D,4,FALSE),""))</f>
        <v/>
      </c>
      <c r="N120">
        <f>IF($D120="","",IFERROR(VLOOKUP($D120,COA_Mapping!$A:$E,5,FALSE),""))</f>
        <v/>
      </c>
    </row>
    <row r="121">
      <c r="A121" s="10" t="n"/>
      <c r="E121">
        <f>IF($D121="","",IFERROR(VLOOKUP($D121,COA_Mapping!$A:$B,2,FALSE),""))</f>
        <v/>
      </c>
      <c r="J121" s="11" t="n"/>
      <c r="K121" s="9">
        <f>IF($A121="","",DATE(YEAR($A121),MONTH($A121),1))</f>
        <v/>
      </c>
      <c r="L121">
        <f>IF($D121="","",IFERROR(VLOOKUP($D121,COA_Mapping!$A:$C,3,FALSE),""))</f>
        <v/>
      </c>
      <c r="M121">
        <f>IF($D121="","",IFERROR(VLOOKUP($D121,COA_Mapping!$A:$D,4,FALSE),""))</f>
        <v/>
      </c>
      <c r="N121">
        <f>IF($D121="","",IFERROR(VLOOKUP($D121,COA_Mapping!$A:$E,5,FALSE),""))</f>
        <v/>
      </c>
    </row>
    <row r="122">
      <c r="A122" s="10" t="n"/>
      <c r="E122">
        <f>IF($D122="","",IFERROR(VLOOKUP($D122,COA_Mapping!$A:$B,2,FALSE),""))</f>
        <v/>
      </c>
      <c r="J122" s="11" t="n"/>
      <c r="K122" s="9">
        <f>IF($A122="","",DATE(YEAR($A122),MONTH($A122),1))</f>
        <v/>
      </c>
      <c r="L122">
        <f>IF($D122="","",IFERROR(VLOOKUP($D122,COA_Mapping!$A:$C,3,FALSE),""))</f>
        <v/>
      </c>
      <c r="M122">
        <f>IF($D122="","",IFERROR(VLOOKUP($D122,COA_Mapping!$A:$D,4,FALSE),""))</f>
        <v/>
      </c>
      <c r="N122">
        <f>IF($D122="","",IFERROR(VLOOKUP($D122,COA_Mapping!$A:$E,5,FALSE),""))</f>
        <v/>
      </c>
    </row>
    <row r="123">
      <c r="A123" s="10" t="n"/>
      <c r="E123">
        <f>IF($D123="","",IFERROR(VLOOKUP($D123,COA_Mapping!$A:$B,2,FALSE),""))</f>
        <v/>
      </c>
      <c r="J123" s="11" t="n"/>
      <c r="K123" s="9">
        <f>IF($A123="","",DATE(YEAR($A123),MONTH($A123),1))</f>
        <v/>
      </c>
      <c r="L123">
        <f>IF($D123="","",IFERROR(VLOOKUP($D123,COA_Mapping!$A:$C,3,FALSE),""))</f>
        <v/>
      </c>
      <c r="M123">
        <f>IF($D123="","",IFERROR(VLOOKUP($D123,COA_Mapping!$A:$D,4,FALSE),""))</f>
        <v/>
      </c>
      <c r="N123">
        <f>IF($D123="","",IFERROR(VLOOKUP($D123,COA_Mapping!$A:$E,5,FALSE),""))</f>
        <v/>
      </c>
    </row>
    <row r="124">
      <c r="A124" s="10" t="n"/>
      <c r="E124">
        <f>IF($D124="","",IFERROR(VLOOKUP($D124,COA_Mapping!$A:$B,2,FALSE),""))</f>
        <v/>
      </c>
      <c r="J124" s="11" t="n"/>
      <c r="K124" s="9">
        <f>IF($A124="","",DATE(YEAR($A124),MONTH($A124),1))</f>
        <v/>
      </c>
      <c r="L124">
        <f>IF($D124="","",IFERROR(VLOOKUP($D124,COA_Mapping!$A:$C,3,FALSE),""))</f>
        <v/>
      </c>
      <c r="M124">
        <f>IF($D124="","",IFERROR(VLOOKUP($D124,COA_Mapping!$A:$D,4,FALSE),""))</f>
        <v/>
      </c>
      <c r="N124">
        <f>IF($D124="","",IFERROR(VLOOKUP($D124,COA_Mapping!$A:$E,5,FALSE),""))</f>
        <v/>
      </c>
    </row>
    <row r="125">
      <c r="A125" s="10" t="n"/>
      <c r="E125">
        <f>IF($D125="","",IFERROR(VLOOKUP($D125,COA_Mapping!$A:$B,2,FALSE),""))</f>
        <v/>
      </c>
      <c r="J125" s="11" t="n"/>
      <c r="K125" s="9">
        <f>IF($A125="","",DATE(YEAR($A125),MONTH($A125),1))</f>
        <v/>
      </c>
      <c r="L125">
        <f>IF($D125="","",IFERROR(VLOOKUP($D125,COA_Mapping!$A:$C,3,FALSE),""))</f>
        <v/>
      </c>
      <c r="M125">
        <f>IF($D125="","",IFERROR(VLOOKUP($D125,COA_Mapping!$A:$D,4,FALSE),""))</f>
        <v/>
      </c>
      <c r="N125">
        <f>IF($D125="","",IFERROR(VLOOKUP($D125,COA_Mapping!$A:$E,5,FALSE),""))</f>
        <v/>
      </c>
    </row>
    <row r="126">
      <c r="A126" s="10" t="n"/>
      <c r="E126">
        <f>IF($D126="","",IFERROR(VLOOKUP($D126,COA_Mapping!$A:$B,2,FALSE),""))</f>
        <v/>
      </c>
      <c r="J126" s="11" t="n"/>
      <c r="K126" s="9">
        <f>IF($A126="","",DATE(YEAR($A126),MONTH($A126),1))</f>
        <v/>
      </c>
      <c r="L126">
        <f>IF($D126="","",IFERROR(VLOOKUP($D126,COA_Mapping!$A:$C,3,FALSE),""))</f>
        <v/>
      </c>
      <c r="M126">
        <f>IF($D126="","",IFERROR(VLOOKUP($D126,COA_Mapping!$A:$D,4,FALSE),""))</f>
        <v/>
      </c>
      <c r="N126">
        <f>IF($D126="","",IFERROR(VLOOKUP($D126,COA_Mapping!$A:$E,5,FALSE),""))</f>
        <v/>
      </c>
    </row>
    <row r="127">
      <c r="A127" s="10" t="n"/>
      <c r="E127">
        <f>IF($D127="","",IFERROR(VLOOKUP($D127,COA_Mapping!$A:$B,2,FALSE),""))</f>
        <v/>
      </c>
      <c r="J127" s="11" t="n"/>
      <c r="K127" s="9">
        <f>IF($A127="","",DATE(YEAR($A127),MONTH($A127),1))</f>
        <v/>
      </c>
      <c r="L127">
        <f>IF($D127="","",IFERROR(VLOOKUP($D127,COA_Mapping!$A:$C,3,FALSE),""))</f>
        <v/>
      </c>
      <c r="M127">
        <f>IF($D127="","",IFERROR(VLOOKUP($D127,COA_Mapping!$A:$D,4,FALSE),""))</f>
        <v/>
      </c>
      <c r="N127">
        <f>IF($D127="","",IFERROR(VLOOKUP($D127,COA_Mapping!$A:$E,5,FALSE),""))</f>
        <v/>
      </c>
    </row>
    <row r="128">
      <c r="A128" s="10" t="n"/>
      <c r="E128">
        <f>IF($D128="","",IFERROR(VLOOKUP($D128,COA_Mapping!$A:$B,2,FALSE),""))</f>
        <v/>
      </c>
      <c r="J128" s="11" t="n"/>
      <c r="K128" s="9">
        <f>IF($A128="","",DATE(YEAR($A128),MONTH($A128),1))</f>
        <v/>
      </c>
      <c r="L128">
        <f>IF($D128="","",IFERROR(VLOOKUP($D128,COA_Mapping!$A:$C,3,FALSE),""))</f>
        <v/>
      </c>
      <c r="M128">
        <f>IF($D128="","",IFERROR(VLOOKUP($D128,COA_Mapping!$A:$D,4,FALSE),""))</f>
        <v/>
      </c>
      <c r="N128">
        <f>IF($D128="","",IFERROR(VLOOKUP($D128,COA_Mapping!$A:$E,5,FALSE),""))</f>
        <v/>
      </c>
    </row>
    <row r="129">
      <c r="A129" s="10" t="n"/>
      <c r="E129">
        <f>IF($D129="","",IFERROR(VLOOKUP($D129,COA_Mapping!$A:$B,2,FALSE),""))</f>
        <v/>
      </c>
      <c r="J129" s="11" t="n"/>
      <c r="K129" s="9">
        <f>IF($A129="","",DATE(YEAR($A129),MONTH($A129),1))</f>
        <v/>
      </c>
      <c r="L129">
        <f>IF($D129="","",IFERROR(VLOOKUP($D129,COA_Mapping!$A:$C,3,FALSE),""))</f>
        <v/>
      </c>
      <c r="M129">
        <f>IF($D129="","",IFERROR(VLOOKUP($D129,COA_Mapping!$A:$D,4,FALSE),""))</f>
        <v/>
      </c>
      <c r="N129">
        <f>IF($D129="","",IFERROR(VLOOKUP($D129,COA_Mapping!$A:$E,5,FALSE),""))</f>
        <v/>
      </c>
    </row>
    <row r="130">
      <c r="A130" s="10" t="n"/>
      <c r="E130">
        <f>IF($D130="","",IFERROR(VLOOKUP($D130,COA_Mapping!$A:$B,2,FALSE),""))</f>
        <v/>
      </c>
      <c r="J130" s="11" t="n"/>
      <c r="K130" s="9">
        <f>IF($A130="","",DATE(YEAR($A130),MONTH($A130),1))</f>
        <v/>
      </c>
      <c r="L130">
        <f>IF($D130="","",IFERROR(VLOOKUP($D130,COA_Mapping!$A:$C,3,FALSE),""))</f>
        <v/>
      </c>
      <c r="M130">
        <f>IF($D130="","",IFERROR(VLOOKUP($D130,COA_Mapping!$A:$D,4,FALSE),""))</f>
        <v/>
      </c>
      <c r="N130">
        <f>IF($D130="","",IFERROR(VLOOKUP($D130,COA_Mapping!$A:$E,5,FALSE),""))</f>
        <v/>
      </c>
    </row>
    <row r="131">
      <c r="A131" s="10" t="n"/>
      <c r="E131">
        <f>IF($D131="","",IFERROR(VLOOKUP($D131,COA_Mapping!$A:$B,2,FALSE),""))</f>
        <v/>
      </c>
      <c r="J131" s="11" t="n"/>
      <c r="K131" s="9">
        <f>IF($A131="","",DATE(YEAR($A131),MONTH($A131),1))</f>
        <v/>
      </c>
      <c r="L131">
        <f>IF($D131="","",IFERROR(VLOOKUP($D131,COA_Mapping!$A:$C,3,FALSE),""))</f>
        <v/>
      </c>
      <c r="M131">
        <f>IF($D131="","",IFERROR(VLOOKUP($D131,COA_Mapping!$A:$D,4,FALSE),""))</f>
        <v/>
      </c>
      <c r="N131">
        <f>IF($D131="","",IFERROR(VLOOKUP($D131,COA_Mapping!$A:$E,5,FALSE),""))</f>
        <v/>
      </c>
    </row>
    <row r="132">
      <c r="A132" s="10" t="n"/>
      <c r="E132">
        <f>IF($D132="","",IFERROR(VLOOKUP($D132,COA_Mapping!$A:$B,2,FALSE),""))</f>
        <v/>
      </c>
      <c r="J132" s="11" t="n"/>
      <c r="K132" s="9">
        <f>IF($A132="","",DATE(YEAR($A132),MONTH($A132),1))</f>
        <v/>
      </c>
      <c r="L132">
        <f>IF($D132="","",IFERROR(VLOOKUP($D132,COA_Mapping!$A:$C,3,FALSE),""))</f>
        <v/>
      </c>
      <c r="M132">
        <f>IF($D132="","",IFERROR(VLOOKUP($D132,COA_Mapping!$A:$D,4,FALSE),""))</f>
        <v/>
      </c>
      <c r="N132">
        <f>IF($D132="","",IFERROR(VLOOKUP($D132,COA_Mapping!$A:$E,5,FALSE),""))</f>
        <v/>
      </c>
    </row>
    <row r="133">
      <c r="A133" s="10" t="n"/>
      <c r="E133">
        <f>IF($D133="","",IFERROR(VLOOKUP($D133,COA_Mapping!$A:$B,2,FALSE),""))</f>
        <v/>
      </c>
      <c r="J133" s="11" t="n"/>
      <c r="K133" s="9">
        <f>IF($A133="","",DATE(YEAR($A133),MONTH($A133),1))</f>
        <v/>
      </c>
      <c r="L133">
        <f>IF($D133="","",IFERROR(VLOOKUP($D133,COA_Mapping!$A:$C,3,FALSE),""))</f>
        <v/>
      </c>
      <c r="M133">
        <f>IF($D133="","",IFERROR(VLOOKUP($D133,COA_Mapping!$A:$D,4,FALSE),""))</f>
        <v/>
      </c>
      <c r="N133">
        <f>IF($D133="","",IFERROR(VLOOKUP($D133,COA_Mapping!$A:$E,5,FALSE),""))</f>
        <v/>
      </c>
    </row>
    <row r="134">
      <c r="A134" s="10" t="n"/>
      <c r="E134">
        <f>IF($D134="","",IFERROR(VLOOKUP($D134,COA_Mapping!$A:$B,2,FALSE),""))</f>
        <v/>
      </c>
      <c r="J134" s="11" t="n"/>
      <c r="K134" s="9">
        <f>IF($A134="","",DATE(YEAR($A134),MONTH($A134),1))</f>
        <v/>
      </c>
      <c r="L134">
        <f>IF($D134="","",IFERROR(VLOOKUP($D134,COA_Mapping!$A:$C,3,FALSE),""))</f>
        <v/>
      </c>
      <c r="M134">
        <f>IF($D134="","",IFERROR(VLOOKUP($D134,COA_Mapping!$A:$D,4,FALSE),""))</f>
        <v/>
      </c>
      <c r="N134">
        <f>IF($D134="","",IFERROR(VLOOKUP($D134,COA_Mapping!$A:$E,5,FALSE),""))</f>
        <v/>
      </c>
    </row>
    <row r="135">
      <c r="A135" s="10" t="n"/>
      <c r="E135">
        <f>IF($D135="","",IFERROR(VLOOKUP($D135,COA_Mapping!$A:$B,2,FALSE),""))</f>
        <v/>
      </c>
      <c r="J135" s="11" t="n"/>
      <c r="K135" s="9">
        <f>IF($A135="","",DATE(YEAR($A135),MONTH($A135),1))</f>
        <v/>
      </c>
      <c r="L135">
        <f>IF($D135="","",IFERROR(VLOOKUP($D135,COA_Mapping!$A:$C,3,FALSE),""))</f>
        <v/>
      </c>
      <c r="M135">
        <f>IF($D135="","",IFERROR(VLOOKUP($D135,COA_Mapping!$A:$D,4,FALSE),""))</f>
        <v/>
      </c>
      <c r="N135">
        <f>IF($D135="","",IFERROR(VLOOKUP($D135,COA_Mapping!$A:$E,5,FALSE),""))</f>
        <v/>
      </c>
    </row>
    <row r="136">
      <c r="A136" s="10" t="n"/>
      <c r="E136">
        <f>IF($D136="","",IFERROR(VLOOKUP($D136,COA_Mapping!$A:$B,2,FALSE),""))</f>
        <v/>
      </c>
      <c r="J136" s="11" t="n"/>
      <c r="K136" s="9">
        <f>IF($A136="","",DATE(YEAR($A136),MONTH($A136),1))</f>
        <v/>
      </c>
      <c r="L136">
        <f>IF($D136="","",IFERROR(VLOOKUP($D136,COA_Mapping!$A:$C,3,FALSE),""))</f>
        <v/>
      </c>
      <c r="M136">
        <f>IF($D136="","",IFERROR(VLOOKUP($D136,COA_Mapping!$A:$D,4,FALSE),""))</f>
        <v/>
      </c>
      <c r="N136">
        <f>IF($D136="","",IFERROR(VLOOKUP($D136,COA_Mapping!$A:$E,5,FALSE),""))</f>
        <v/>
      </c>
    </row>
    <row r="137">
      <c r="A137" s="10" t="n"/>
      <c r="E137">
        <f>IF($D137="","",IFERROR(VLOOKUP($D137,COA_Mapping!$A:$B,2,FALSE),""))</f>
        <v/>
      </c>
      <c r="J137" s="11" t="n"/>
      <c r="K137" s="9">
        <f>IF($A137="","",DATE(YEAR($A137),MONTH($A137),1))</f>
        <v/>
      </c>
      <c r="L137">
        <f>IF($D137="","",IFERROR(VLOOKUP($D137,COA_Mapping!$A:$C,3,FALSE),""))</f>
        <v/>
      </c>
      <c r="M137">
        <f>IF($D137="","",IFERROR(VLOOKUP($D137,COA_Mapping!$A:$D,4,FALSE),""))</f>
        <v/>
      </c>
      <c r="N137">
        <f>IF($D137="","",IFERROR(VLOOKUP($D137,COA_Mapping!$A:$E,5,FALSE),""))</f>
        <v/>
      </c>
    </row>
    <row r="138">
      <c r="A138" s="10" t="n"/>
      <c r="E138">
        <f>IF($D138="","",IFERROR(VLOOKUP($D138,COA_Mapping!$A:$B,2,FALSE),""))</f>
        <v/>
      </c>
      <c r="J138" s="11" t="n"/>
      <c r="K138" s="9">
        <f>IF($A138="","",DATE(YEAR($A138),MONTH($A138),1))</f>
        <v/>
      </c>
      <c r="L138">
        <f>IF($D138="","",IFERROR(VLOOKUP($D138,COA_Mapping!$A:$C,3,FALSE),""))</f>
        <v/>
      </c>
      <c r="M138">
        <f>IF($D138="","",IFERROR(VLOOKUP($D138,COA_Mapping!$A:$D,4,FALSE),""))</f>
        <v/>
      </c>
      <c r="N138">
        <f>IF($D138="","",IFERROR(VLOOKUP($D138,COA_Mapping!$A:$E,5,FALSE),""))</f>
        <v/>
      </c>
    </row>
    <row r="139">
      <c r="A139" s="10" t="n"/>
      <c r="E139">
        <f>IF($D139="","",IFERROR(VLOOKUP($D139,COA_Mapping!$A:$B,2,FALSE),""))</f>
        <v/>
      </c>
      <c r="J139" s="11" t="n"/>
      <c r="K139" s="9">
        <f>IF($A139="","",DATE(YEAR($A139),MONTH($A139),1))</f>
        <v/>
      </c>
      <c r="L139">
        <f>IF($D139="","",IFERROR(VLOOKUP($D139,COA_Mapping!$A:$C,3,FALSE),""))</f>
        <v/>
      </c>
      <c r="M139">
        <f>IF($D139="","",IFERROR(VLOOKUP($D139,COA_Mapping!$A:$D,4,FALSE),""))</f>
        <v/>
      </c>
      <c r="N139">
        <f>IF($D139="","",IFERROR(VLOOKUP($D139,COA_Mapping!$A:$E,5,FALSE),""))</f>
        <v/>
      </c>
    </row>
    <row r="140">
      <c r="A140" s="10" t="n"/>
      <c r="E140">
        <f>IF($D140="","",IFERROR(VLOOKUP($D140,COA_Mapping!$A:$B,2,FALSE),""))</f>
        <v/>
      </c>
      <c r="J140" s="11" t="n"/>
      <c r="K140" s="9">
        <f>IF($A140="","",DATE(YEAR($A140),MONTH($A140),1))</f>
        <v/>
      </c>
      <c r="L140">
        <f>IF($D140="","",IFERROR(VLOOKUP($D140,COA_Mapping!$A:$C,3,FALSE),""))</f>
        <v/>
      </c>
      <c r="M140">
        <f>IF($D140="","",IFERROR(VLOOKUP($D140,COA_Mapping!$A:$D,4,FALSE),""))</f>
        <v/>
      </c>
      <c r="N140">
        <f>IF($D140="","",IFERROR(VLOOKUP($D140,COA_Mapping!$A:$E,5,FALSE),""))</f>
        <v/>
      </c>
    </row>
    <row r="141">
      <c r="A141" s="10" t="n"/>
      <c r="E141">
        <f>IF($D141="","",IFERROR(VLOOKUP($D141,COA_Mapping!$A:$B,2,FALSE),""))</f>
        <v/>
      </c>
      <c r="J141" s="11" t="n"/>
      <c r="K141" s="9">
        <f>IF($A141="","",DATE(YEAR($A141),MONTH($A141),1))</f>
        <v/>
      </c>
      <c r="L141">
        <f>IF($D141="","",IFERROR(VLOOKUP($D141,COA_Mapping!$A:$C,3,FALSE),""))</f>
        <v/>
      </c>
      <c r="M141">
        <f>IF($D141="","",IFERROR(VLOOKUP($D141,COA_Mapping!$A:$D,4,FALSE),""))</f>
        <v/>
      </c>
      <c r="N141">
        <f>IF($D141="","",IFERROR(VLOOKUP($D141,COA_Mapping!$A:$E,5,FALSE),""))</f>
        <v/>
      </c>
    </row>
    <row r="142">
      <c r="A142" s="10" t="n"/>
      <c r="E142">
        <f>IF($D142="","",IFERROR(VLOOKUP($D142,COA_Mapping!$A:$B,2,FALSE),""))</f>
        <v/>
      </c>
      <c r="J142" s="11" t="n"/>
      <c r="K142" s="9">
        <f>IF($A142="","",DATE(YEAR($A142),MONTH($A142),1))</f>
        <v/>
      </c>
      <c r="L142">
        <f>IF($D142="","",IFERROR(VLOOKUP($D142,COA_Mapping!$A:$C,3,FALSE),""))</f>
        <v/>
      </c>
      <c r="M142">
        <f>IF($D142="","",IFERROR(VLOOKUP($D142,COA_Mapping!$A:$D,4,FALSE),""))</f>
        <v/>
      </c>
      <c r="N142">
        <f>IF($D142="","",IFERROR(VLOOKUP($D142,COA_Mapping!$A:$E,5,FALSE),""))</f>
        <v/>
      </c>
    </row>
    <row r="143">
      <c r="A143" s="10" t="n"/>
      <c r="E143">
        <f>IF($D143="","",IFERROR(VLOOKUP($D143,COA_Mapping!$A:$B,2,FALSE),""))</f>
        <v/>
      </c>
      <c r="J143" s="11" t="n"/>
      <c r="K143" s="9">
        <f>IF($A143="","",DATE(YEAR($A143),MONTH($A143),1))</f>
        <v/>
      </c>
      <c r="L143">
        <f>IF($D143="","",IFERROR(VLOOKUP($D143,COA_Mapping!$A:$C,3,FALSE),""))</f>
        <v/>
      </c>
      <c r="M143">
        <f>IF($D143="","",IFERROR(VLOOKUP($D143,COA_Mapping!$A:$D,4,FALSE),""))</f>
        <v/>
      </c>
      <c r="N143">
        <f>IF($D143="","",IFERROR(VLOOKUP($D143,COA_Mapping!$A:$E,5,FALSE),""))</f>
        <v/>
      </c>
    </row>
    <row r="144">
      <c r="A144" s="10" t="n"/>
      <c r="E144">
        <f>IF($D144="","",IFERROR(VLOOKUP($D144,COA_Mapping!$A:$B,2,FALSE),""))</f>
        <v/>
      </c>
      <c r="J144" s="11" t="n"/>
      <c r="K144" s="9">
        <f>IF($A144="","",DATE(YEAR($A144),MONTH($A144),1))</f>
        <v/>
      </c>
      <c r="L144">
        <f>IF($D144="","",IFERROR(VLOOKUP($D144,COA_Mapping!$A:$C,3,FALSE),""))</f>
        <v/>
      </c>
      <c r="M144">
        <f>IF($D144="","",IFERROR(VLOOKUP($D144,COA_Mapping!$A:$D,4,FALSE),""))</f>
        <v/>
      </c>
      <c r="N144">
        <f>IF($D144="","",IFERROR(VLOOKUP($D144,COA_Mapping!$A:$E,5,FALSE),""))</f>
        <v/>
      </c>
    </row>
    <row r="145">
      <c r="A145" s="10" t="n"/>
      <c r="E145">
        <f>IF($D145="","",IFERROR(VLOOKUP($D145,COA_Mapping!$A:$B,2,FALSE),""))</f>
        <v/>
      </c>
      <c r="J145" s="11" t="n"/>
      <c r="K145" s="9">
        <f>IF($A145="","",DATE(YEAR($A145),MONTH($A145),1))</f>
        <v/>
      </c>
      <c r="L145">
        <f>IF($D145="","",IFERROR(VLOOKUP($D145,COA_Mapping!$A:$C,3,FALSE),""))</f>
        <v/>
      </c>
      <c r="M145">
        <f>IF($D145="","",IFERROR(VLOOKUP($D145,COA_Mapping!$A:$D,4,FALSE),""))</f>
        <v/>
      </c>
      <c r="N145">
        <f>IF($D145="","",IFERROR(VLOOKUP($D145,COA_Mapping!$A:$E,5,FALSE),""))</f>
        <v/>
      </c>
    </row>
    <row r="146">
      <c r="A146" s="10" t="n"/>
      <c r="E146">
        <f>IF($D146="","",IFERROR(VLOOKUP($D146,COA_Mapping!$A:$B,2,FALSE),""))</f>
        <v/>
      </c>
      <c r="J146" s="11" t="n"/>
      <c r="K146" s="9">
        <f>IF($A146="","",DATE(YEAR($A146),MONTH($A146),1))</f>
        <v/>
      </c>
      <c r="L146">
        <f>IF($D146="","",IFERROR(VLOOKUP($D146,COA_Mapping!$A:$C,3,FALSE),""))</f>
        <v/>
      </c>
      <c r="M146">
        <f>IF($D146="","",IFERROR(VLOOKUP($D146,COA_Mapping!$A:$D,4,FALSE),""))</f>
        <v/>
      </c>
      <c r="N146">
        <f>IF($D146="","",IFERROR(VLOOKUP($D146,COA_Mapping!$A:$E,5,FALSE),""))</f>
        <v/>
      </c>
    </row>
    <row r="147">
      <c r="A147" s="10" t="n"/>
      <c r="E147">
        <f>IF($D147="","",IFERROR(VLOOKUP($D147,COA_Mapping!$A:$B,2,FALSE),""))</f>
        <v/>
      </c>
      <c r="J147" s="11" t="n"/>
      <c r="K147" s="9">
        <f>IF($A147="","",DATE(YEAR($A147),MONTH($A147),1))</f>
        <v/>
      </c>
      <c r="L147">
        <f>IF($D147="","",IFERROR(VLOOKUP($D147,COA_Mapping!$A:$C,3,FALSE),""))</f>
        <v/>
      </c>
      <c r="M147">
        <f>IF($D147="","",IFERROR(VLOOKUP($D147,COA_Mapping!$A:$D,4,FALSE),""))</f>
        <v/>
      </c>
      <c r="N147">
        <f>IF($D147="","",IFERROR(VLOOKUP($D147,COA_Mapping!$A:$E,5,FALSE),""))</f>
        <v/>
      </c>
    </row>
    <row r="148">
      <c r="A148" s="10" t="n"/>
      <c r="E148">
        <f>IF($D148="","",IFERROR(VLOOKUP($D148,COA_Mapping!$A:$B,2,FALSE),""))</f>
        <v/>
      </c>
      <c r="J148" s="11" t="n"/>
      <c r="K148" s="9">
        <f>IF($A148="","",DATE(YEAR($A148),MONTH($A148),1))</f>
        <v/>
      </c>
      <c r="L148">
        <f>IF($D148="","",IFERROR(VLOOKUP($D148,COA_Mapping!$A:$C,3,FALSE),""))</f>
        <v/>
      </c>
      <c r="M148">
        <f>IF($D148="","",IFERROR(VLOOKUP($D148,COA_Mapping!$A:$D,4,FALSE),""))</f>
        <v/>
      </c>
      <c r="N148">
        <f>IF($D148="","",IFERROR(VLOOKUP($D148,COA_Mapping!$A:$E,5,FALSE),""))</f>
        <v/>
      </c>
    </row>
    <row r="149">
      <c r="A149" s="10" t="n"/>
      <c r="E149">
        <f>IF($D149="","",IFERROR(VLOOKUP($D149,COA_Mapping!$A:$B,2,FALSE),""))</f>
        <v/>
      </c>
      <c r="J149" s="11" t="n"/>
      <c r="K149" s="9">
        <f>IF($A149="","",DATE(YEAR($A149),MONTH($A149),1))</f>
        <v/>
      </c>
      <c r="L149">
        <f>IF($D149="","",IFERROR(VLOOKUP($D149,COA_Mapping!$A:$C,3,FALSE),""))</f>
        <v/>
      </c>
      <c r="M149">
        <f>IF($D149="","",IFERROR(VLOOKUP($D149,COA_Mapping!$A:$D,4,FALSE),""))</f>
        <v/>
      </c>
      <c r="N149">
        <f>IF($D149="","",IFERROR(VLOOKUP($D149,COA_Mapping!$A:$E,5,FALSE),""))</f>
        <v/>
      </c>
    </row>
    <row r="150">
      <c r="A150" s="10" t="n"/>
      <c r="E150">
        <f>IF($D150="","",IFERROR(VLOOKUP($D150,COA_Mapping!$A:$B,2,FALSE),""))</f>
        <v/>
      </c>
      <c r="J150" s="11" t="n"/>
      <c r="K150" s="9">
        <f>IF($A150="","",DATE(YEAR($A150),MONTH($A150),1))</f>
        <v/>
      </c>
      <c r="L150">
        <f>IF($D150="","",IFERROR(VLOOKUP($D150,COA_Mapping!$A:$C,3,FALSE),""))</f>
        <v/>
      </c>
      <c r="M150">
        <f>IF($D150="","",IFERROR(VLOOKUP($D150,COA_Mapping!$A:$D,4,FALSE),""))</f>
        <v/>
      </c>
      <c r="N150">
        <f>IF($D150="","",IFERROR(VLOOKUP($D150,COA_Mapping!$A:$E,5,FALSE),""))</f>
        <v/>
      </c>
    </row>
    <row r="151">
      <c r="A151" s="10" t="n"/>
      <c r="E151">
        <f>IF($D151="","",IFERROR(VLOOKUP($D151,COA_Mapping!$A:$B,2,FALSE),""))</f>
        <v/>
      </c>
      <c r="J151" s="11" t="n"/>
      <c r="K151" s="9">
        <f>IF($A151="","",DATE(YEAR($A151),MONTH($A151),1))</f>
        <v/>
      </c>
      <c r="L151">
        <f>IF($D151="","",IFERROR(VLOOKUP($D151,COA_Mapping!$A:$C,3,FALSE),""))</f>
        <v/>
      </c>
      <c r="M151">
        <f>IF($D151="","",IFERROR(VLOOKUP($D151,COA_Mapping!$A:$D,4,FALSE),""))</f>
        <v/>
      </c>
      <c r="N151">
        <f>IF($D151="","",IFERROR(VLOOKUP($D151,COA_Mapping!$A:$E,5,FALSE),""))</f>
        <v/>
      </c>
    </row>
    <row r="152">
      <c r="A152" s="10" t="n"/>
      <c r="E152">
        <f>IF($D152="","",IFERROR(VLOOKUP($D152,COA_Mapping!$A:$B,2,FALSE),""))</f>
        <v/>
      </c>
      <c r="J152" s="11" t="n"/>
      <c r="K152" s="9">
        <f>IF($A152="","",DATE(YEAR($A152),MONTH($A152),1))</f>
        <v/>
      </c>
      <c r="L152">
        <f>IF($D152="","",IFERROR(VLOOKUP($D152,COA_Mapping!$A:$C,3,FALSE),""))</f>
        <v/>
      </c>
      <c r="M152">
        <f>IF($D152="","",IFERROR(VLOOKUP($D152,COA_Mapping!$A:$D,4,FALSE),""))</f>
        <v/>
      </c>
      <c r="N152">
        <f>IF($D152="","",IFERROR(VLOOKUP($D152,COA_Mapping!$A:$E,5,FALSE),""))</f>
        <v/>
      </c>
    </row>
    <row r="153">
      <c r="A153" s="10" t="n"/>
      <c r="E153">
        <f>IF($D153="","",IFERROR(VLOOKUP($D153,COA_Mapping!$A:$B,2,FALSE),""))</f>
        <v/>
      </c>
      <c r="J153" s="11" t="n"/>
      <c r="K153" s="9">
        <f>IF($A153="","",DATE(YEAR($A153),MONTH($A153),1))</f>
        <v/>
      </c>
      <c r="L153">
        <f>IF($D153="","",IFERROR(VLOOKUP($D153,COA_Mapping!$A:$C,3,FALSE),""))</f>
        <v/>
      </c>
      <c r="M153">
        <f>IF($D153="","",IFERROR(VLOOKUP($D153,COA_Mapping!$A:$D,4,FALSE),""))</f>
        <v/>
      </c>
      <c r="N153">
        <f>IF($D153="","",IFERROR(VLOOKUP($D153,COA_Mapping!$A:$E,5,FALSE),""))</f>
        <v/>
      </c>
    </row>
    <row r="154">
      <c r="A154" s="10" t="n"/>
      <c r="E154">
        <f>IF($D154="","",IFERROR(VLOOKUP($D154,COA_Mapping!$A:$B,2,FALSE),""))</f>
        <v/>
      </c>
      <c r="J154" s="11" t="n"/>
      <c r="K154" s="9">
        <f>IF($A154="","",DATE(YEAR($A154),MONTH($A154),1))</f>
        <v/>
      </c>
      <c r="L154">
        <f>IF($D154="","",IFERROR(VLOOKUP($D154,COA_Mapping!$A:$C,3,FALSE),""))</f>
        <v/>
      </c>
      <c r="M154">
        <f>IF($D154="","",IFERROR(VLOOKUP($D154,COA_Mapping!$A:$D,4,FALSE),""))</f>
        <v/>
      </c>
      <c r="N154">
        <f>IF($D154="","",IFERROR(VLOOKUP($D154,COA_Mapping!$A:$E,5,FALSE),""))</f>
        <v/>
      </c>
    </row>
    <row r="155">
      <c r="A155" s="10" t="n"/>
      <c r="E155">
        <f>IF($D155="","",IFERROR(VLOOKUP($D155,COA_Mapping!$A:$B,2,FALSE),""))</f>
        <v/>
      </c>
      <c r="J155" s="11" t="n"/>
      <c r="K155" s="9">
        <f>IF($A155="","",DATE(YEAR($A155),MONTH($A155),1))</f>
        <v/>
      </c>
      <c r="L155">
        <f>IF($D155="","",IFERROR(VLOOKUP($D155,COA_Mapping!$A:$C,3,FALSE),""))</f>
        <v/>
      </c>
      <c r="M155">
        <f>IF($D155="","",IFERROR(VLOOKUP($D155,COA_Mapping!$A:$D,4,FALSE),""))</f>
        <v/>
      </c>
      <c r="N155">
        <f>IF($D155="","",IFERROR(VLOOKUP($D155,COA_Mapping!$A:$E,5,FALSE),""))</f>
        <v/>
      </c>
    </row>
    <row r="156">
      <c r="A156" s="10" t="n"/>
      <c r="E156">
        <f>IF($D156="","",IFERROR(VLOOKUP($D156,COA_Mapping!$A:$B,2,FALSE),""))</f>
        <v/>
      </c>
      <c r="J156" s="11" t="n"/>
      <c r="K156" s="9">
        <f>IF($A156="","",DATE(YEAR($A156),MONTH($A156),1))</f>
        <v/>
      </c>
      <c r="L156">
        <f>IF($D156="","",IFERROR(VLOOKUP($D156,COA_Mapping!$A:$C,3,FALSE),""))</f>
        <v/>
      </c>
      <c r="M156">
        <f>IF($D156="","",IFERROR(VLOOKUP($D156,COA_Mapping!$A:$D,4,FALSE),""))</f>
        <v/>
      </c>
      <c r="N156">
        <f>IF($D156="","",IFERROR(VLOOKUP($D156,COA_Mapping!$A:$E,5,FALSE),""))</f>
        <v/>
      </c>
    </row>
    <row r="157">
      <c r="A157" s="10" t="n"/>
      <c r="E157">
        <f>IF($D157="","",IFERROR(VLOOKUP($D157,COA_Mapping!$A:$B,2,FALSE),""))</f>
        <v/>
      </c>
      <c r="J157" s="11" t="n"/>
      <c r="K157" s="9">
        <f>IF($A157="","",DATE(YEAR($A157),MONTH($A157),1))</f>
        <v/>
      </c>
      <c r="L157">
        <f>IF($D157="","",IFERROR(VLOOKUP($D157,COA_Mapping!$A:$C,3,FALSE),""))</f>
        <v/>
      </c>
      <c r="M157">
        <f>IF($D157="","",IFERROR(VLOOKUP($D157,COA_Mapping!$A:$D,4,FALSE),""))</f>
        <v/>
      </c>
      <c r="N157">
        <f>IF($D157="","",IFERROR(VLOOKUP($D157,COA_Mapping!$A:$E,5,FALSE),""))</f>
        <v/>
      </c>
    </row>
    <row r="158">
      <c r="A158" s="10" t="n"/>
      <c r="E158">
        <f>IF($D158="","",IFERROR(VLOOKUP($D158,COA_Mapping!$A:$B,2,FALSE),""))</f>
        <v/>
      </c>
      <c r="J158" s="11" t="n"/>
      <c r="K158" s="9">
        <f>IF($A158="","",DATE(YEAR($A158),MONTH($A158),1))</f>
        <v/>
      </c>
      <c r="L158">
        <f>IF($D158="","",IFERROR(VLOOKUP($D158,COA_Mapping!$A:$C,3,FALSE),""))</f>
        <v/>
      </c>
      <c r="M158">
        <f>IF($D158="","",IFERROR(VLOOKUP($D158,COA_Mapping!$A:$D,4,FALSE),""))</f>
        <v/>
      </c>
      <c r="N158">
        <f>IF($D158="","",IFERROR(VLOOKUP($D158,COA_Mapping!$A:$E,5,FALSE),""))</f>
        <v/>
      </c>
    </row>
    <row r="159">
      <c r="A159" s="10" t="n"/>
      <c r="E159">
        <f>IF($D159="","",IFERROR(VLOOKUP($D159,COA_Mapping!$A:$B,2,FALSE),""))</f>
        <v/>
      </c>
      <c r="J159" s="11" t="n"/>
      <c r="K159" s="9">
        <f>IF($A159="","",DATE(YEAR($A159),MONTH($A159),1))</f>
        <v/>
      </c>
      <c r="L159">
        <f>IF($D159="","",IFERROR(VLOOKUP($D159,COA_Mapping!$A:$C,3,FALSE),""))</f>
        <v/>
      </c>
      <c r="M159">
        <f>IF($D159="","",IFERROR(VLOOKUP($D159,COA_Mapping!$A:$D,4,FALSE),""))</f>
        <v/>
      </c>
      <c r="N159">
        <f>IF($D159="","",IFERROR(VLOOKUP($D159,COA_Mapping!$A:$E,5,FALSE),""))</f>
        <v/>
      </c>
    </row>
    <row r="160">
      <c r="A160" s="10" t="n"/>
      <c r="E160">
        <f>IF($D160="","",IFERROR(VLOOKUP($D160,COA_Mapping!$A:$B,2,FALSE),""))</f>
        <v/>
      </c>
      <c r="J160" s="11" t="n"/>
      <c r="K160" s="9">
        <f>IF($A160="","",DATE(YEAR($A160),MONTH($A160),1))</f>
        <v/>
      </c>
      <c r="L160">
        <f>IF($D160="","",IFERROR(VLOOKUP($D160,COA_Mapping!$A:$C,3,FALSE),""))</f>
        <v/>
      </c>
      <c r="M160">
        <f>IF($D160="","",IFERROR(VLOOKUP($D160,COA_Mapping!$A:$D,4,FALSE),""))</f>
        <v/>
      </c>
      <c r="N160">
        <f>IF($D160="","",IFERROR(VLOOKUP($D160,COA_Mapping!$A:$E,5,FALSE),""))</f>
        <v/>
      </c>
    </row>
    <row r="161">
      <c r="A161" s="10" t="n"/>
      <c r="E161">
        <f>IF($D161="","",IFERROR(VLOOKUP($D161,COA_Mapping!$A:$B,2,FALSE),""))</f>
        <v/>
      </c>
      <c r="J161" s="11" t="n"/>
      <c r="K161" s="9">
        <f>IF($A161="","",DATE(YEAR($A161),MONTH($A161),1))</f>
        <v/>
      </c>
      <c r="L161">
        <f>IF($D161="","",IFERROR(VLOOKUP($D161,COA_Mapping!$A:$C,3,FALSE),""))</f>
        <v/>
      </c>
      <c r="M161">
        <f>IF($D161="","",IFERROR(VLOOKUP($D161,COA_Mapping!$A:$D,4,FALSE),""))</f>
        <v/>
      </c>
      <c r="N161">
        <f>IF($D161="","",IFERROR(VLOOKUP($D161,COA_Mapping!$A:$E,5,FALSE),""))</f>
        <v/>
      </c>
    </row>
    <row r="162">
      <c r="A162" s="10" t="n"/>
      <c r="E162">
        <f>IF($D162="","",IFERROR(VLOOKUP($D162,COA_Mapping!$A:$B,2,FALSE),""))</f>
        <v/>
      </c>
      <c r="J162" s="11" t="n"/>
      <c r="K162" s="9">
        <f>IF($A162="","",DATE(YEAR($A162),MONTH($A162),1))</f>
        <v/>
      </c>
      <c r="L162">
        <f>IF($D162="","",IFERROR(VLOOKUP($D162,COA_Mapping!$A:$C,3,FALSE),""))</f>
        <v/>
      </c>
      <c r="M162">
        <f>IF($D162="","",IFERROR(VLOOKUP($D162,COA_Mapping!$A:$D,4,FALSE),""))</f>
        <v/>
      </c>
      <c r="N162">
        <f>IF($D162="","",IFERROR(VLOOKUP($D162,COA_Mapping!$A:$E,5,FALSE),""))</f>
        <v/>
      </c>
    </row>
    <row r="163">
      <c r="A163" s="10" t="n"/>
      <c r="E163">
        <f>IF($D163="","",IFERROR(VLOOKUP($D163,COA_Mapping!$A:$B,2,FALSE),""))</f>
        <v/>
      </c>
      <c r="J163" s="11" t="n"/>
      <c r="K163" s="9">
        <f>IF($A163="","",DATE(YEAR($A163),MONTH($A163),1))</f>
        <v/>
      </c>
      <c r="L163">
        <f>IF($D163="","",IFERROR(VLOOKUP($D163,COA_Mapping!$A:$C,3,FALSE),""))</f>
        <v/>
      </c>
      <c r="M163">
        <f>IF($D163="","",IFERROR(VLOOKUP($D163,COA_Mapping!$A:$D,4,FALSE),""))</f>
        <v/>
      </c>
      <c r="N163">
        <f>IF($D163="","",IFERROR(VLOOKUP($D163,COA_Mapping!$A:$E,5,FALSE),""))</f>
        <v/>
      </c>
    </row>
    <row r="164">
      <c r="A164" s="10" t="n"/>
      <c r="E164">
        <f>IF($D164="","",IFERROR(VLOOKUP($D164,COA_Mapping!$A:$B,2,FALSE),""))</f>
        <v/>
      </c>
      <c r="J164" s="11" t="n"/>
      <c r="K164" s="9">
        <f>IF($A164="","",DATE(YEAR($A164),MONTH($A164),1))</f>
        <v/>
      </c>
      <c r="L164">
        <f>IF($D164="","",IFERROR(VLOOKUP($D164,COA_Mapping!$A:$C,3,FALSE),""))</f>
        <v/>
      </c>
      <c r="M164">
        <f>IF($D164="","",IFERROR(VLOOKUP($D164,COA_Mapping!$A:$D,4,FALSE),""))</f>
        <v/>
      </c>
      <c r="N164">
        <f>IF($D164="","",IFERROR(VLOOKUP($D164,COA_Mapping!$A:$E,5,FALSE),""))</f>
        <v/>
      </c>
    </row>
    <row r="165">
      <c r="A165" s="10" t="n"/>
      <c r="E165">
        <f>IF($D165="","",IFERROR(VLOOKUP($D165,COA_Mapping!$A:$B,2,FALSE),""))</f>
        <v/>
      </c>
      <c r="J165" s="11" t="n"/>
      <c r="K165" s="9">
        <f>IF($A165="","",DATE(YEAR($A165),MONTH($A165),1))</f>
        <v/>
      </c>
      <c r="L165">
        <f>IF($D165="","",IFERROR(VLOOKUP($D165,COA_Mapping!$A:$C,3,FALSE),""))</f>
        <v/>
      </c>
      <c r="M165">
        <f>IF($D165="","",IFERROR(VLOOKUP($D165,COA_Mapping!$A:$D,4,FALSE),""))</f>
        <v/>
      </c>
      <c r="N165">
        <f>IF($D165="","",IFERROR(VLOOKUP($D165,COA_Mapping!$A:$E,5,FALSE),""))</f>
        <v/>
      </c>
    </row>
    <row r="166">
      <c r="A166" s="10" t="n"/>
      <c r="E166">
        <f>IF($D166="","",IFERROR(VLOOKUP($D166,COA_Mapping!$A:$B,2,FALSE),""))</f>
        <v/>
      </c>
      <c r="J166" s="11" t="n"/>
      <c r="K166" s="9">
        <f>IF($A166="","",DATE(YEAR($A166),MONTH($A166),1))</f>
        <v/>
      </c>
      <c r="L166">
        <f>IF($D166="","",IFERROR(VLOOKUP($D166,COA_Mapping!$A:$C,3,FALSE),""))</f>
        <v/>
      </c>
      <c r="M166">
        <f>IF($D166="","",IFERROR(VLOOKUP($D166,COA_Mapping!$A:$D,4,FALSE),""))</f>
        <v/>
      </c>
      <c r="N166">
        <f>IF($D166="","",IFERROR(VLOOKUP($D166,COA_Mapping!$A:$E,5,FALSE),""))</f>
        <v/>
      </c>
    </row>
    <row r="167">
      <c r="A167" s="10" t="n"/>
      <c r="E167">
        <f>IF($D167="","",IFERROR(VLOOKUP($D167,COA_Mapping!$A:$B,2,FALSE),""))</f>
        <v/>
      </c>
      <c r="J167" s="11" t="n"/>
      <c r="K167" s="9">
        <f>IF($A167="","",DATE(YEAR($A167),MONTH($A167),1))</f>
        <v/>
      </c>
      <c r="L167">
        <f>IF($D167="","",IFERROR(VLOOKUP($D167,COA_Mapping!$A:$C,3,FALSE),""))</f>
        <v/>
      </c>
      <c r="M167">
        <f>IF($D167="","",IFERROR(VLOOKUP($D167,COA_Mapping!$A:$D,4,FALSE),""))</f>
        <v/>
      </c>
      <c r="N167">
        <f>IF($D167="","",IFERROR(VLOOKUP($D167,COA_Mapping!$A:$E,5,FALSE),""))</f>
        <v/>
      </c>
    </row>
    <row r="168">
      <c r="A168" s="10" t="n"/>
      <c r="E168">
        <f>IF($D168="","",IFERROR(VLOOKUP($D168,COA_Mapping!$A:$B,2,FALSE),""))</f>
        <v/>
      </c>
      <c r="J168" s="11" t="n"/>
      <c r="K168" s="9">
        <f>IF($A168="","",DATE(YEAR($A168),MONTH($A168),1))</f>
        <v/>
      </c>
      <c r="L168">
        <f>IF($D168="","",IFERROR(VLOOKUP($D168,COA_Mapping!$A:$C,3,FALSE),""))</f>
        <v/>
      </c>
      <c r="M168">
        <f>IF($D168="","",IFERROR(VLOOKUP($D168,COA_Mapping!$A:$D,4,FALSE),""))</f>
        <v/>
      </c>
      <c r="N168">
        <f>IF($D168="","",IFERROR(VLOOKUP($D168,COA_Mapping!$A:$E,5,FALSE),""))</f>
        <v/>
      </c>
    </row>
    <row r="169">
      <c r="A169" s="10" t="n"/>
      <c r="E169">
        <f>IF($D169="","",IFERROR(VLOOKUP($D169,COA_Mapping!$A:$B,2,FALSE),""))</f>
        <v/>
      </c>
      <c r="J169" s="11" t="n"/>
      <c r="K169" s="9">
        <f>IF($A169="","",DATE(YEAR($A169),MONTH($A169),1))</f>
        <v/>
      </c>
      <c r="L169">
        <f>IF($D169="","",IFERROR(VLOOKUP($D169,COA_Mapping!$A:$C,3,FALSE),""))</f>
        <v/>
      </c>
      <c r="M169">
        <f>IF($D169="","",IFERROR(VLOOKUP($D169,COA_Mapping!$A:$D,4,FALSE),""))</f>
        <v/>
      </c>
      <c r="N169">
        <f>IF($D169="","",IFERROR(VLOOKUP($D169,COA_Mapping!$A:$E,5,FALSE),""))</f>
        <v/>
      </c>
    </row>
    <row r="170">
      <c r="A170" s="10" t="n"/>
      <c r="E170">
        <f>IF($D170="","",IFERROR(VLOOKUP($D170,COA_Mapping!$A:$B,2,FALSE),""))</f>
        <v/>
      </c>
      <c r="J170" s="11" t="n"/>
      <c r="K170" s="9">
        <f>IF($A170="","",DATE(YEAR($A170),MONTH($A170),1))</f>
        <v/>
      </c>
      <c r="L170">
        <f>IF($D170="","",IFERROR(VLOOKUP($D170,COA_Mapping!$A:$C,3,FALSE),""))</f>
        <v/>
      </c>
      <c r="M170">
        <f>IF($D170="","",IFERROR(VLOOKUP($D170,COA_Mapping!$A:$D,4,FALSE),""))</f>
        <v/>
      </c>
      <c r="N170">
        <f>IF($D170="","",IFERROR(VLOOKUP($D170,COA_Mapping!$A:$E,5,FALSE),""))</f>
        <v/>
      </c>
    </row>
    <row r="171">
      <c r="A171" s="10" t="n"/>
      <c r="E171">
        <f>IF($D171="","",IFERROR(VLOOKUP($D171,COA_Mapping!$A:$B,2,FALSE),""))</f>
        <v/>
      </c>
      <c r="J171" s="11" t="n"/>
      <c r="K171" s="9">
        <f>IF($A171="","",DATE(YEAR($A171),MONTH($A171),1))</f>
        <v/>
      </c>
      <c r="L171">
        <f>IF($D171="","",IFERROR(VLOOKUP($D171,COA_Mapping!$A:$C,3,FALSE),""))</f>
        <v/>
      </c>
      <c r="M171">
        <f>IF($D171="","",IFERROR(VLOOKUP($D171,COA_Mapping!$A:$D,4,FALSE),""))</f>
        <v/>
      </c>
      <c r="N171">
        <f>IF($D171="","",IFERROR(VLOOKUP($D171,COA_Mapping!$A:$E,5,FALSE),""))</f>
        <v/>
      </c>
    </row>
    <row r="172">
      <c r="A172" s="10" t="n"/>
      <c r="E172">
        <f>IF($D172="","",IFERROR(VLOOKUP($D172,COA_Mapping!$A:$B,2,FALSE),""))</f>
        <v/>
      </c>
      <c r="J172" s="11" t="n"/>
      <c r="K172" s="9">
        <f>IF($A172="","",DATE(YEAR($A172),MONTH($A172),1))</f>
        <v/>
      </c>
      <c r="L172">
        <f>IF($D172="","",IFERROR(VLOOKUP($D172,COA_Mapping!$A:$C,3,FALSE),""))</f>
        <v/>
      </c>
      <c r="M172">
        <f>IF($D172="","",IFERROR(VLOOKUP($D172,COA_Mapping!$A:$D,4,FALSE),""))</f>
        <v/>
      </c>
      <c r="N172">
        <f>IF($D172="","",IFERROR(VLOOKUP($D172,COA_Mapping!$A:$E,5,FALSE),""))</f>
        <v/>
      </c>
    </row>
    <row r="173">
      <c r="A173" s="10" t="n"/>
      <c r="E173">
        <f>IF($D173="","",IFERROR(VLOOKUP($D173,COA_Mapping!$A:$B,2,FALSE),""))</f>
        <v/>
      </c>
      <c r="J173" s="11" t="n"/>
      <c r="K173" s="9">
        <f>IF($A173="","",DATE(YEAR($A173),MONTH($A173),1))</f>
        <v/>
      </c>
      <c r="L173">
        <f>IF($D173="","",IFERROR(VLOOKUP($D173,COA_Mapping!$A:$C,3,FALSE),""))</f>
        <v/>
      </c>
      <c r="M173">
        <f>IF($D173="","",IFERROR(VLOOKUP($D173,COA_Mapping!$A:$D,4,FALSE),""))</f>
        <v/>
      </c>
      <c r="N173">
        <f>IF($D173="","",IFERROR(VLOOKUP($D173,COA_Mapping!$A:$E,5,FALSE),""))</f>
        <v/>
      </c>
    </row>
    <row r="174">
      <c r="A174" s="10" t="n"/>
      <c r="E174">
        <f>IF($D174="","",IFERROR(VLOOKUP($D174,COA_Mapping!$A:$B,2,FALSE),""))</f>
        <v/>
      </c>
      <c r="J174" s="11" t="n"/>
      <c r="K174" s="9">
        <f>IF($A174="","",DATE(YEAR($A174),MONTH($A174),1))</f>
        <v/>
      </c>
      <c r="L174">
        <f>IF($D174="","",IFERROR(VLOOKUP($D174,COA_Mapping!$A:$C,3,FALSE),""))</f>
        <v/>
      </c>
      <c r="M174">
        <f>IF($D174="","",IFERROR(VLOOKUP($D174,COA_Mapping!$A:$D,4,FALSE),""))</f>
        <v/>
      </c>
      <c r="N174">
        <f>IF($D174="","",IFERROR(VLOOKUP($D174,COA_Mapping!$A:$E,5,FALSE),""))</f>
        <v/>
      </c>
    </row>
    <row r="175">
      <c r="A175" s="10" t="n"/>
      <c r="E175">
        <f>IF($D175="","",IFERROR(VLOOKUP($D175,COA_Mapping!$A:$B,2,FALSE),""))</f>
        <v/>
      </c>
      <c r="J175" s="11" t="n"/>
      <c r="K175" s="9">
        <f>IF($A175="","",DATE(YEAR($A175),MONTH($A175),1))</f>
        <v/>
      </c>
      <c r="L175">
        <f>IF($D175="","",IFERROR(VLOOKUP($D175,COA_Mapping!$A:$C,3,FALSE),""))</f>
        <v/>
      </c>
      <c r="M175">
        <f>IF($D175="","",IFERROR(VLOOKUP($D175,COA_Mapping!$A:$D,4,FALSE),""))</f>
        <v/>
      </c>
      <c r="N175">
        <f>IF($D175="","",IFERROR(VLOOKUP($D175,COA_Mapping!$A:$E,5,FALSE),""))</f>
        <v/>
      </c>
    </row>
    <row r="176">
      <c r="A176" s="10" t="n"/>
      <c r="E176">
        <f>IF($D176="","",IFERROR(VLOOKUP($D176,COA_Mapping!$A:$B,2,FALSE),""))</f>
        <v/>
      </c>
      <c r="J176" s="11" t="n"/>
      <c r="K176" s="9">
        <f>IF($A176="","",DATE(YEAR($A176),MONTH($A176),1))</f>
        <v/>
      </c>
      <c r="L176">
        <f>IF($D176="","",IFERROR(VLOOKUP($D176,COA_Mapping!$A:$C,3,FALSE),""))</f>
        <v/>
      </c>
      <c r="M176">
        <f>IF($D176="","",IFERROR(VLOOKUP($D176,COA_Mapping!$A:$D,4,FALSE),""))</f>
        <v/>
      </c>
      <c r="N176">
        <f>IF($D176="","",IFERROR(VLOOKUP($D176,COA_Mapping!$A:$E,5,FALSE),""))</f>
        <v/>
      </c>
    </row>
    <row r="177">
      <c r="A177" s="10" t="n"/>
      <c r="E177">
        <f>IF($D177="","",IFERROR(VLOOKUP($D177,COA_Mapping!$A:$B,2,FALSE),""))</f>
        <v/>
      </c>
      <c r="J177" s="11" t="n"/>
      <c r="K177" s="9">
        <f>IF($A177="","",DATE(YEAR($A177),MONTH($A177),1))</f>
        <v/>
      </c>
      <c r="L177">
        <f>IF($D177="","",IFERROR(VLOOKUP($D177,COA_Mapping!$A:$C,3,FALSE),""))</f>
        <v/>
      </c>
      <c r="M177">
        <f>IF($D177="","",IFERROR(VLOOKUP($D177,COA_Mapping!$A:$D,4,FALSE),""))</f>
        <v/>
      </c>
      <c r="N177">
        <f>IF($D177="","",IFERROR(VLOOKUP($D177,COA_Mapping!$A:$E,5,FALSE),""))</f>
        <v/>
      </c>
    </row>
    <row r="178">
      <c r="A178" s="10" t="n"/>
      <c r="E178">
        <f>IF($D178="","",IFERROR(VLOOKUP($D178,COA_Mapping!$A:$B,2,FALSE),""))</f>
        <v/>
      </c>
      <c r="J178" s="11" t="n"/>
      <c r="K178" s="9">
        <f>IF($A178="","",DATE(YEAR($A178),MONTH($A178),1))</f>
        <v/>
      </c>
      <c r="L178">
        <f>IF($D178="","",IFERROR(VLOOKUP($D178,COA_Mapping!$A:$C,3,FALSE),""))</f>
        <v/>
      </c>
      <c r="M178">
        <f>IF($D178="","",IFERROR(VLOOKUP($D178,COA_Mapping!$A:$D,4,FALSE),""))</f>
        <v/>
      </c>
      <c r="N178">
        <f>IF($D178="","",IFERROR(VLOOKUP($D178,COA_Mapping!$A:$E,5,FALSE),""))</f>
        <v/>
      </c>
    </row>
    <row r="179">
      <c r="A179" s="10" t="n"/>
      <c r="E179">
        <f>IF($D179="","",IFERROR(VLOOKUP($D179,COA_Mapping!$A:$B,2,FALSE),""))</f>
        <v/>
      </c>
      <c r="J179" s="11" t="n"/>
      <c r="K179" s="9">
        <f>IF($A179="","",DATE(YEAR($A179),MONTH($A179),1))</f>
        <v/>
      </c>
      <c r="L179">
        <f>IF($D179="","",IFERROR(VLOOKUP($D179,COA_Mapping!$A:$C,3,FALSE),""))</f>
        <v/>
      </c>
      <c r="M179">
        <f>IF($D179="","",IFERROR(VLOOKUP($D179,COA_Mapping!$A:$D,4,FALSE),""))</f>
        <v/>
      </c>
      <c r="N179">
        <f>IF($D179="","",IFERROR(VLOOKUP($D179,COA_Mapping!$A:$E,5,FALSE),""))</f>
        <v/>
      </c>
    </row>
    <row r="180">
      <c r="A180" s="10" t="n"/>
      <c r="E180">
        <f>IF($D180="","",IFERROR(VLOOKUP($D180,COA_Mapping!$A:$B,2,FALSE),""))</f>
        <v/>
      </c>
      <c r="J180" s="11" t="n"/>
      <c r="K180" s="9">
        <f>IF($A180="","",DATE(YEAR($A180),MONTH($A180),1))</f>
        <v/>
      </c>
      <c r="L180">
        <f>IF($D180="","",IFERROR(VLOOKUP($D180,COA_Mapping!$A:$C,3,FALSE),""))</f>
        <v/>
      </c>
      <c r="M180">
        <f>IF($D180="","",IFERROR(VLOOKUP($D180,COA_Mapping!$A:$D,4,FALSE),""))</f>
        <v/>
      </c>
      <c r="N180">
        <f>IF($D180="","",IFERROR(VLOOKUP($D180,COA_Mapping!$A:$E,5,FALSE),""))</f>
        <v/>
      </c>
    </row>
    <row r="181">
      <c r="A181" s="10" t="n"/>
      <c r="E181">
        <f>IF($D181="","",IFERROR(VLOOKUP($D181,COA_Mapping!$A:$B,2,FALSE),""))</f>
        <v/>
      </c>
      <c r="J181" s="11" t="n"/>
      <c r="K181" s="9">
        <f>IF($A181="","",DATE(YEAR($A181),MONTH($A181),1))</f>
        <v/>
      </c>
      <c r="L181">
        <f>IF($D181="","",IFERROR(VLOOKUP($D181,COA_Mapping!$A:$C,3,FALSE),""))</f>
        <v/>
      </c>
      <c r="M181">
        <f>IF($D181="","",IFERROR(VLOOKUP($D181,COA_Mapping!$A:$D,4,FALSE),""))</f>
        <v/>
      </c>
      <c r="N181">
        <f>IF($D181="","",IFERROR(VLOOKUP($D181,COA_Mapping!$A:$E,5,FALSE),""))</f>
        <v/>
      </c>
    </row>
    <row r="182">
      <c r="A182" s="10" t="n"/>
      <c r="E182">
        <f>IF($D182="","",IFERROR(VLOOKUP($D182,COA_Mapping!$A:$B,2,FALSE),""))</f>
        <v/>
      </c>
      <c r="J182" s="11" t="n"/>
      <c r="K182" s="9">
        <f>IF($A182="","",DATE(YEAR($A182),MONTH($A182),1))</f>
        <v/>
      </c>
      <c r="L182">
        <f>IF($D182="","",IFERROR(VLOOKUP($D182,COA_Mapping!$A:$C,3,FALSE),""))</f>
        <v/>
      </c>
      <c r="M182">
        <f>IF($D182="","",IFERROR(VLOOKUP($D182,COA_Mapping!$A:$D,4,FALSE),""))</f>
        <v/>
      </c>
      <c r="N182">
        <f>IF($D182="","",IFERROR(VLOOKUP($D182,COA_Mapping!$A:$E,5,FALSE),""))</f>
        <v/>
      </c>
    </row>
    <row r="183">
      <c r="A183" s="10" t="n"/>
      <c r="E183">
        <f>IF($D183="","",IFERROR(VLOOKUP($D183,COA_Mapping!$A:$B,2,FALSE),""))</f>
        <v/>
      </c>
      <c r="J183" s="11" t="n"/>
      <c r="K183" s="9">
        <f>IF($A183="","",DATE(YEAR($A183),MONTH($A183),1))</f>
        <v/>
      </c>
      <c r="L183">
        <f>IF($D183="","",IFERROR(VLOOKUP($D183,COA_Mapping!$A:$C,3,FALSE),""))</f>
        <v/>
      </c>
      <c r="M183">
        <f>IF($D183="","",IFERROR(VLOOKUP($D183,COA_Mapping!$A:$D,4,FALSE),""))</f>
        <v/>
      </c>
      <c r="N183">
        <f>IF($D183="","",IFERROR(VLOOKUP($D183,COA_Mapping!$A:$E,5,FALSE),""))</f>
        <v/>
      </c>
    </row>
    <row r="184">
      <c r="A184" s="10" t="n"/>
      <c r="E184">
        <f>IF($D184="","",IFERROR(VLOOKUP($D184,COA_Mapping!$A:$B,2,FALSE),""))</f>
        <v/>
      </c>
      <c r="J184" s="11" t="n"/>
      <c r="K184" s="9">
        <f>IF($A184="","",DATE(YEAR($A184),MONTH($A184),1))</f>
        <v/>
      </c>
      <c r="L184">
        <f>IF($D184="","",IFERROR(VLOOKUP($D184,COA_Mapping!$A:$C,3,FALSE),""))</f>
        <v/>
      </c>
      <c r="M184">
        <f>IF($D184="","",IFERROR(VLOOKUP($D184,COA_Mapping!$A:$D,4,FALSE),""))</f>
        <v/>
      </c>
      <c r="N184">
        <f>IF($D184="","",IFERROR(VLOOKUP($D184,COA_Mapping!$A:$E,5,FALSE),""))</f>
        <v/>
      </c>
    </row>
    <row r="185">
      <c r="A185" s="10" t="n"/>
      <c r="E185">
        <f>IF($D185="","",IFERROR(VLOOKUP($D185,COA_Mapping!$A:$B,2,FALSE),""))</f>
        <v/>
      </c>
      <c r="J185" s="11" t="n"/>
      <c r="K185" s="9">
        <f>IF($A185="","",DATE(YEAR($A185),MONTH($A185),1))</f>
        <v/>
      </c>
      <c r="L185">
        <f>IF($D185="","",IFERROR(VLOOKUP($D185,COA_Mapping!$A:$C,3,FALSE),""))</f>
        <v/>
      </c>
      <c r="M185">
        <f>IF($D185="","",IFERROR(VLOOKUP($D185,COA_Mapping!$A:$D,4,FALSE),""))</f>
        <v/>
      </c>
      <c r="N185">
        <f>IF($D185="","",IFERROR(VLOOKUP($D185,COA_Mapping!$A:$E,5,FALSE),""))</f>
        <v/>
      </c>
    </row>
    <row r="186">
      <c r="A186" s="10" t="n"/>
      <c r="E186">
        <f>IF($D186="","",IFERROR(VLOOKUP($D186,COA_Mapping!$A:$B,2,FALSE),""))</f>
        <v/>
      </c>
      <c r="J186" s="11" t="n"/>
      <c r="K186" s="9">
        <f>IF($A186="","",DATE(YEAR($A186),MONTH($A186),1))</f>
        <v/>
      </c>
      <c r="L186">
        <f>IF($D186="","",IFERROR(VLOOKUP($D186,COA_Mapping!$A:$C,3,FALSE),""))</f>
        <v/>
      </c>
      <c r="M186">
        <f>IF($D186="","",IFERROR(VLOOKUP($D186,COA_Mapping!$A:$D,4,FALSE),""))</f>
        <v/>
      </c>
      <c r="N186">
        <f>IF($D186="","",IFERROR(VLOOKUP($D186,COA_Mapping!$A:$E,5,FALSE),""))</f>
        <v/>
      </c>
    </row>
    <row r="187">
      <c r="A187" s="10" t="n"/>
      <c r="E187">
        <f>IF($D187="","",IFERROR(VLOOKUP($D187,COA_Mapping!$A:$B,2,FALSE),""))</f>
        <v/>
      </c>
      <c r="J187" s="11" t="n"/>
      <c r="K187" s="9">
        <f>IF($A187="","",DATE(YEAR($A187),MONTH($A187),1))</f>
        <v/>
      </c>
      <c r="L187">
        <f>IF($D187="","",IFERROR(VLOOKUP($D187,COA_Mapping!$A:$C,3,FALSE),""))</f>
        <v/>
      </c>
      <c r="M187">
        <f>IF($D187="","",IFERROR(VLOOKUP($D187,COA_Mapping!$A:$D,4,FALSE),""))</f>
        <v/>
      </c>
      <c r="N187">
        <f>IF($D187="","",IFERROR(VLOOKUP($D187,COA_Mapping!$A:$E,5,FALSE),""))</f>
        <v/>
      </c>
    </row>
    <row r="188">
      <c r="A188" s="10" t="n"/>
      <c r="E188">
        <f>IF($D188="","",IFERROR(VLOOKUP($D188,COA_Mapping!$A:$B,2,FALSE),""))</f>
        <v/>
      </c>
      <c r="J188" s="11" t="n"/>
      <c r="K188" s="9">
        <f>IF($A188="","",DATE(YEAR($A188),MONTH($A188),1))</f>
        <v/>
      </c>
      <c r="L188">
        <f>IF($D188="","",IFERROR(VLOOKUP($D188,COA_Mapping!$A:$C,3,FALSE),""))</f>
        <v/>
      </c>
      <c r="M188">
        <f>IF($D188="","",IFERROR(VLOOKUP($D188,COA_Mapping!$A:$D,4,FALSE),""))</f>
        <v/>
      </c>
      <c r="N188">
        <f>IF($D188="","",IFERROR(VLOOKUP($D188,COA_Mapping!$A:$E,5,FALSE),""))</f>
        <v/>
      </c>
    </row>
    <row r="189">
      <c r="A189" s="10" t="n"/>
      <c r="E189">
        <f>IF($D189="","",IFERROR(VLOOKUP($D189,COA_Mapping!$A:$B,2,FALSE),""))</f>
        <v/>
      </c>
      <c r="J189" s="11" t="n"/>
      <c r="K189" s="9">
        <f>IF($A189="","",DATE(YEAR($A189),MONTH($A189),1))</f>
        <v/>
      </c>
      <c r="L189">
        <f>IF($D189="","",IFERROR(VLOOKUP($D189,COA_Mapping!$A:$C,3,FALSE),""))</f>
        <v/>
      </c>
      <c r="M189">
        <f>IF($D189="","",IFERROR(VLOOKUP($D189,COA_Mapping!$A:$D,4,FALSE),""))</f>
        <v/>
      </c>
      <c r="N189">
        <f>IF($D189="","",IFERROR(VLOOKUP($D189,COA_Mapping!$A:$E,5,FALSE),""))</f>
        <v/>
      </c>
    </row>
    <row r="190">
      <c r="A190" s="10" t="n"/>
      <c r="E190">
        <f>IF($D190="","",IFERROR(VLOOKUP($D190,COA_Mapping!$A:$B,2,FALSE),""))</f>
        <v/>
      </c>
      <c r="J190" s="11" t="n"/>
      <c r="K190" s="9">
        <f>IF($A190="","",DATE(YEAR($A190),MONTH($A190),1))</f>
        <v/>
      </c>
      <c r="L190">
        <f>IF($D190="","",IFERROR(VLOOKUP($D190,COA_Mapping!$A:$C,3,FALSE),""))</f>
        <v/>
      </c>
      <c r="M190">
        <f>IF($D190="","",IFERROR(VLOOKUP($D190,COA_Mapping!$A:$D,4,FALSE),""))</f>
        <v/>
      </c>
      <c r="N190">
        <f>IF($D190="","",IFERROR(VLOOKUP($D190,COA_Mapping!$A:$E,5,FALSE),""))</f>
        <v/>
      </c>
    </row>
    <row r="191">
      <c r="A191" s="10" t="n"/>
      <c r="E191">
        <f>IF($D191="","",IFERROR(VLOOKUP($D191,COA_Mapping!$A:$B,2,FALSE),""))</f>
        <v/>
      </c>
      <c r="J191" s="11" t="n"/>
      <c r="K191" s="9">
        <f>IF($A191="","",DATE(YEAR($A191),MONTH($A191),1))</f>
        <v/>
      </c>
      <c r="L191">
        <f>IF($D191="","",IFERROR(VLOOKUP($D191,COA_Mapping!$A:$C,3,FALSE),""))</f>
        <v/>
      </c>
      <c r="M191">
        <f>IF($D191="","",IFERROR(VLOOKUP($D191,COA_Mapping!$A:$D,4,FALSE),""))</f>
        <v/>
      </c>
      <c r="N191">
        <f>IF($D191="","",IFERROR(VLOOKUP($D191,COA_Mapping!$A:$E,5,FALSE),""))</f>
        <v/>
      </c>
    </row>
    <row r="192">
      <c r="A192" s="10" t="n"/>
      <c r="E192">
        <f>IF($D192="","",IFERROR(VLOOKUP($D192,COA_Mapping!$A:$B,2,FALSE),""))</f>
        <v/>
      </c>
      <c r="J192" s="11" t="n"/>
      <c r="K192" s="9">
        <f>IF($A192="","",DATE(YEAR($A192),MONTH($A192),1))</f>
        <v/>
      </c>
      <c r="L192">
        <f>IF($D192="","",IFERROR(VLOOKUP($D192,COA_Mapping!$A:$C,3,FALSE),""))</f>
        <v/>
      </c>
      <c r="M192">
        <f>IF($D192="","",IFERROR(VLOOKUP($D192,COA_Mapping!$A:$D,4,FALSE),""))</f>
        <v/>
      </c>
      <c r="N192">
        <f>IF($D192="","",IFERROR(VLOOKUP($D192,COA_Mapping!$A:$E,5,FALSE),""))</f>
        <v/>
      </c>
    </row>
    <row r="193">
      <c r="A193" s="10" t="n"/>
      <c r="E193">
        <f>IF($D193="","",IFERROR(VLOOKUP($D193,COA_Mapping!$A:$B,2,FALSE),""))</f>
        <v/>
      </c>
      <c r="J193" s="11" t="n"/>
      <c r="K193" s="9">
        <f>IF($A193="","",DATE(YEAR($A193),MONTH($A193),1))</f>
        <v/>
      </c>
      <c r="L193">
        <f>IF($D193="","",IFERROR(VLOOKUP($D193,COA_Mapping!$A:$C,3,FALSE),""))</f>
        <v/>
      </c>
      <c r="M193">
        <f>IF($D193="","",IFERROR(VLOOKUP($D193,COA_Mapping!$A:$D,4,FALSE),""))</f>
        <v/>
      </c>
      <c r="N193">
        <f>IF($D193="","",IFERROR(VLOOKUP($D193,COA_Mapping!$A:$E,5,FALSE),""))</f>
        <v/>
      </c>
    </row>
    <row r="194">
      <c r="A194" s="10" t="n"/>
      <c r="E194">
        <f>IF($D194="","",IFERROR(VLOOKUP($D194,COA_Mapping!$A:$B,2,FALSE),""))</f>
        <v/>
      </c>
      <c r="J194" s="11" t="n"/>
      <c r="K194" s="9">
        <f>IF($A194="","",DATE(YEAR($A194),MONTH($A194),1))</f>
        <v/>
      </c>
      <c r="L194">
        <f>IF($D194="","",IFERROR(VLOOKUP($D194,COA_Mapping!$A:$C,3,FALSE),""))</f>
        <v/>
      </c>
      <c r="M194">
        <f>IF($D194="","",IFERROR(VLOOKUP($D194,COA_Mapping!$A:$D,4,FALSE),""))</f>
        <v/>
      </c>
      <c r="N194">
        <f>IF($D194="","",IFERROR(VLOOKUP($D194,COA_Mapping!$A:$E,5,FALSE),""))</f>
        <v/>
      </c>
    </row>
    <row r="195">
      <c r="A195" s="10" t="n"/>
      <c r="E195">
        <f>IF($D195="","",IFERROR(VLOOKUP($D195,COA_Mapping!$A:$B,2,FALSE),""))</f>
        <v/>
      </c>
      <c r="J195" s="11" t="n"/>
      <c r="K195" s="9">
        <f>IF($A195="","",DATE(YEAR($A195),MONTH($A195),1))</f>
        <v/>
      </c>
      <c r="L195">
        <f>IF($D195="","",IFERROR(VLOOKUP($D195,COA_Mapping!$A:$C,3,FALSE),""))</f>
        <v/>
      </c>
      <c r="M195">
        <f>IF($D195="","",IFERROR(VLOOKUP($D195,COA_Mapping!$A:$D,4,FALSE),""))</f>
        <v/>
      </c>
      <c r="N195">
        <f>IF($D195="","",IFERROR(VLOOKUP($D195,COA_Mapping!$A:$E,5,FALSE),""))</f>
        <v/>
      </c>
    </row>
    <row r="196">
      <c r="A196" s="10" t="n"/>
      <c r="E196">
        <f>IF($D196="","",IFERROR(VLOOKUP($D196,COA_Mapping!$A:$B,2,FALSE),""))</f>
        <v/>
      </c>
      <c r="J196" s="11" t="n"/>
      <c r="K196" s="9">
        <f>IF($A196="","",DATE(YEAR($A196),MONTH($A196),1))</f>
        <v/>
      </c>
      <c r="L196">
        <f>IF($D196="","",IFERROR(VLOOKUP($D196,COA_Mapping!$A:$C,3,FALSE),""))</f>
        <v/>
      </c>
      <c r="M196">
        <f>IF($D196="","",IFERROR(VLOOKUP($D196,COA_Mapping!$A:$D,4,FALSE),""))</f>
        <v/>
      </c>
      <c r="N196">
        <f>IF($D196="","",IFERROR(VLOOKUP($D196,COA_Mapping!$A:$E,5,FALSE),""))</f>
        <v/>
      </c>
    </row>
    <row r="197">
      <c r="A197" s="10" t="n"/>
      <c r="E197">
        <f>IF($D197="","",IFERROR(VLOOKUP($D197,COA_Mapping!$A:$B,2,FALSE),""))</f>
        <v/>
      </c>
      <c r="J197" s="11" t="n"/>
      <c r="K197" s="9">
        <f>IF($A197="","",DATE(YEAR($A197),MONTH($A197),1))</f>
        <v/>
      </c>
      <c r="L197">
        <f>IF($D197="","",IFERROR(VLOOKUP($D197,COA_Mapping!$A:$C,3,FALSE),""))</f>
        <v/>
      </c>
      <c r="M197">
        <f>IF($D197="","",IFERROR(VLOOKUP($D197,COA_Mapping!$A:$D,4,FALSE),""))</f>
        <v/>
      </c>
      <c r="N197">
        <f>IF($D197="","",IFERROR(VLOOKUP($D197,COA_Mapping!$A:$E,5,FALSE),""))</f>
        <v/>
      </c>
    </row>
    <row r="198">
      <c r="A198" s="10" t="n"/>
      <c r="E198">
        <f>IF($D198="","",IFERROR(VLOOKUP($D198,COA_Mapping!$A:$B,2,FALSE),""))</f>
        <v/>
      </c>
      <c r="J198" s="11" t="n"/>
      <c r="K198" s="9">
        <f>IF($A198="","",DATE(YEAR($A198),MONTH($A198),1))</f>
        <v/>
      </c>
      <c r="L198">
        <f>IF($D198="","",IFERROR(VLOOKUP($D198,COA_Mapping!$A:$C,3,FALSE),""))</f>
        <v/>
      </c>
      <c r="M198">
        <f>IF($D198="","",IFERROR(VLOOKUP($D198,COA_Mapping!$A:$D,4,FALSE),""))</f>
        <v/>
      </c>
      <c r="N198">
        <f>IF($D198="","",IFERROR(VLOOKUP($D198,COA_Mapping!$A:$E,5,FALSE),""))</f>
        <v/>
      </c>
    </row>
    <row r="199">
      <c r="A199" s="10" t="n"/>
      <c r="E199">
        <f>IF($D199="","",IFERROR(VLOOKUP($D199,COA_Mapping!$A:$B,2,FALSE),""))</f>
        <v/>
      </c>
      <c r="J199" s="11" t="n"/>
      <c r="K199" s="9">
        <f>IF($A199="","",DATE(YEAR($A199),MONTH($A199),1))</f>
        <v/>
      </c>
      <c r="L199">
        <f>IF($D199="","",IFERROR(VLOOKUP($D199,COA_Mapping!$A:$C,3,FALSE),""))</f>
        <v/>
      </c>
      <c r="M199">
        <f>IF($D199="","",IFERROR(VLOOKUP($D199,COA_Mapping!$A:$D,4,FALSE),""))</f>
        <v/>
      </c>
      <c r="N199">
        <f>IF($D199="","",IFERROR(VLOOKUP($D199,COA_Mapping!$A:$E,5,FALSE),""))</f>
        <v/>
      </c>
    </row>
    <row r="200">
      <c r="A200" s="10" t="n"/>
      <c r="E200">
        <f>IF($D200="","",IFERROR(VLOOKUP($D200,COA_Mapping!$A:$B,2,FALSE),""))</f>
        <v/>
      </c>
      <c r="J200" s="11" t="n"/>
      <c r="K200" s="9">
        <f>IF($A200="","",DATE(YEAR($A200),MONTH($A200),1))</f>
        <v/>
      </c>
      <c r="L200">
        <f>IF($D200="","",IFERROR(VLOOKUP($D200,COA_Mapping!$A:$C,3,FALSE),""))</f>
        <v/>
      </c>
      <c r="M200">
        <f>IF($D200="","",IFERROR(VLOOKUP($D200,COA_Mapping!$A:$D,4,FALSE),""))</f>
        <v/>
      </c>
      <c r="N200">
        <f>IF($D200="","",IFERROR(VLOOKUP($D200,COA_Mapping!$A:$E,5,FALSE),""))</f>
        <v/>
      </c>
    </row>
    <row r="201">
      <c r="A201" s="10" t="n"/>
      <c r="E201">
        <f>IF($D201="","",IFERROR(VLOOKUP($D201,COA_Mapping!$A:$B,2,FALSE),""))</f>
        <v/>
      </c>
      <c r="J201" s="11" t="n"/>
      <c r="K201" s="9">
        <f>IF($A201="","",DATE(YEAR($A201),MONTH($A201),1))</f>
        <v/>
      </c>
      <c r="L201">
        <f>IF($D201="","",IFERROR(VLOOKUP($D201,COA_Mapping!$A:$C,3,FALSE),""))</f>
        <v/>
      </c>
      <c r="M201">
        <f>IF($D201="","",IFERROR(VLOOKUP($D201,COA_Mapping!$A:$D,4,FALSE),""))</f>
        <v/>
      </c>
      <c r="N201">
        <f>IF($D201="","",IFERROR(VLOOKUP($D201,COA_Mapping!$A:$E,5,FALSE),""))</f>
        <v/>
      </c>
    </row>
    <row r="202">
      <c r="A202" s="10" t="n"/>
      <c r="E202">
        <f>IF($D202="","",IFERROR(VLOOKUP($D202,COA_Mapping!$A:$B,2,FALSE),""))</f>
        <v/>
      </c>
      <c r="J202" s="11" t="n"/>
      <c r="K202" s="9">
        <f>IF($A202="","",DATE(YEAR($A202),MONTH($A202),1))</f>
        <v/>
      </c>
      <c r="L202">
        <f>IF($D202="","",IFERROR(VLOOKUP($D202,COA_Mapping!$A:$C,3,FALSE),""))</f>
        <v/>
      </c>
      <c r="M202">
        <f>IF($D202="","",IFERROR(VLOOKUP($D202,COA_Mapping!$A:$D,4,FALSE),""))</f>
        <v/>
      </c>
      <c r="N202">
        <f>IF($D202="","",IFERROR(VLOOKUP($D202,COA_Mapping!$A:$E,5,FALSE),""))</f>
        <v/>
      </c>
    </row>
    <row r="203">
      <c r="A203" s="10" t="n"/>
      <c r="E203">
        <f>IF($D203="","",IFERROR(VLOOKUP($D203,COA_Mapping!$A:$B,2,FALSE),""))</f>
        <v/>
      </c>
      <c r="J203" s="11" t="n"/>
      <c r="K203" s="9">
        <f>IF($A203="","",DATE(YEAR($A203),MONTH($A203),1))</f>
        <v/>
      </c>
      <c r="L203">
        <f>IF($D203="","",IFERROR(VLOOKUP($D203,COA_Mapping!$A:$C,3,FALSE),""))</f>
        <v/>
      </c>
      <c r="M203">
        <f>IF($D203="","",IFERROR(VLOOKUP($D203,COA_Mapping!$A:$D,4,FALSE),""))</f>
        <v/>
      </c>
      <c r="N203">
        <f>IF($D203="","",IFERROR(VLOOKUP($D203,COA_Mapping!$A:$E,5,FALSE),""))</f>
        <v/>
      </c>
    </row>
    <row r="204">
      <c r="A204" s="10" t="n"/>
      <c r="E204">
        <f>IF($D204="","",IFERROR(VLOOKUP($D204,COA_Mapping!$A:$B,2,FALSE),""))</f>
        <v/>
      </c>
      <c r="J204" s="11" t="n"/>
      <c r="K204" s="9">
        <f>IF($A204="","",DATE(YEAR($A204),MONTH($A204),1))</f>
        <v/>
      </c>
      <c r="L204">
        <f>IF($D204="","",IFERROR(VLOOKUP($D204,COA_Mapping!$A:$C,3,FALSE),""))</f>
        <v/>
      </c>
      <c r="M204">
        <f>IF($D204="","",IFERROR(VLOOKUP($D204,COA_Mapping!$A:$D,4,FALSE),""))</f>
        <v/>
      </c>
      <c r="N204">
        <f>IF($D204="","",IFERROR(VLOOKUP($D204,COA_Mapping!$A:$E,5,FALSE),""))</f>
        <v/>
      </c>
    </row>
    <row r="205">
      <c r="A205" s="10" t="n"/>
      <c r="E205">
        <f>IF($D205="","",IFERROR(VLOOKUP($D205,COA_Mapping!$A:$B,2,FALSE),""))</f>
        <v/>
      </c>
      <c r="J205" s="11" t="n"/>
      <c r="K205" s="9">
        <f>IF($A205="","",DATE(YEAR($A205),MONTH($A205),1))</f>
        <v/>
      </c>
      <c r="L205">
        <f>IF($D205="","",IFERROR(VLOOKUP($D205,COA_Mapping!$A:$C,3,FALSE),""))</f>
        <v/>
      </c>
      <c r="M205">
        <f>IF($D205="","",IFERROR(VLOOKUP($D205,COA_Mapping!$A:$D,4,FALSE),""))</f>
        <v/>
      </c>
      <c r="N205">
        <f>IF($D205="","",IFERROR(VLOOKUP($D205,COA_Mapping!$A:$E,5,FALSE),""))</f>
        <v/>
      </c>
    </row>
    <row r="206">
      <c r="A206" s="10" t="n"/>
      <c r="E206">
        <f>IF($D206="","",IFERROR(VLOOKUP($D206,COA_Mapping!$A:$B,2,FALSE),""))</f>
        <v/>
      </c>
      <c r="J206" s="11" t="n"/>
      <c r="K206" s="9">
        <f>IF($A206="","",DATE(YEAR($A206),MONTH($A206),1))</f>
        <v/>
      </c>
      <c r="L206">
        <f>IF($D206="","",IFERROR(VLOOKUP($D206,COA_Mapping!$A:$C,3,FALSE),""))</f>
        <v/>
      </c>
      <c r="M206">
        <f>IF($D206="","",IFERROR(VLOOKUP($D206,COA_Mapping!$A:$D,4,FALSE),""))</f>
        <v/>
      </c>
      <c r="N206">
        <f>IF($D206="","",IFERROR(VLOOKUP($D206,COA_Mapping!$A:$E,5,FALSE),""))</f>
        <v/>
      </c>
    </row>
    <row r="207">
      <c r="A207" s="10" t="n"/>
      <c r="E207">
        <f>IF($D207="","",IFERROR(VLOOKUP($D207,COA_Mapping!$A:$B,2,FALSE),""))</f>
        <v/>
      </c>
      <c r="J207" s="11" t="n"/>
      <c r="K207" s="9">
        <f>IF($A207="","",DATE(YEAR($A207),MONTH($A207),1))</f>
        <v/>
      </c>
      <c r="L207">
        <f>IF($D207="","",IFERROR(VLOOKUP($D207,COA_Mapping!$A:$C,3,FALSE),""))</f>
        <v/>
      </c>
      <c r="M207">
        <f>IF($D207="","",IFERROR(VLOOKUP($D207,COA_Mapping!$A:$D,4,FALSE),""))</f>
        <v/>
      </c>
      <c r="N207">
        <f>IF($D207="","",IFERROR(VLOOKUP($D207,COA_Mapping!$A:$E,5,FALSE),""))</f>
        <v/>
      </c>
    </row>
    <row r="208">
      <c r="A208" s="10" t="n"/>
      <c r="E208">
        <f>IF($D208="","",IFERROR(VLOOKUP($D208,COA_Mapping!$A:$B,2,FALSE),""))</f>
        <v/>
      </c>
      <c r="J208" s="11" t="n"/>
      <c r="K208" s="9">
        <f>IF($A208="","",DATE(YEAR($A208),MONTH($A208),1))</f>
        <v/>
      </c>
      <c r="L208">
        <f>IF($D208="","",IFERROR(VLOOKUP($D208,COA_Mapping!$A:$C,3,FALSE),""))</f>
        <v/>
      </c>
      <c r="M208">
        <f>IF($D208="","",IFERROR(VLOOKUP($D208,COA_Mapping!$A:$D,4,FALSE),""))</f>
        <v/>
      </c>
      <c r="N208">
        <f>IF($D208="","",IFERROR(VLOOKUP($D208,COA_Mapping!$A:$E,5,FALSE),""))</f>
        <v/>
      </c>
    </row>
    <row r="209">
      <c r="A209" s="10" t="n"/>
      <c r="E209">
        <f>IF($D209="","",IFERROR(VLOOKUP($D209,COA_Mapping!$A:$B,2,FALSE),""))</f>
        <v/>
      </c>
      <c r="J209" s="11" t="n"/>
      <c r="K209" s="9">
        <f>IF($A209="","",DATE(YEAR($A209),MONTH($A209),1))</f>
        <v/>
      </c>
      <c r="L209">
        <f>IF($D209="","",IFERROR(VLOOKUP($D209,COA_Mapping!$A:$C,3,FALSE),""))</f>
        <v/>
      </c>
      <c r="M209">
        <f>IF($D209="","",IFERROR(VLOOKUP($D209,COA_Mapping!$A:$D,4,FALSE),""))</f>
        <v/>
      </c>
      <c r="N209">
        <f>IF($D209="","",IFERROR(VLOOKUP($D209,COA_Mapping!$A:$E,5,FALSE),""))</f>
        <v/>
      </c>
    </row>
    <row r="210">
      <c r="A210" s="10" t="n"/>
      <c r="E210">
        <f>IF($D210="","",IFERROR(VLOOKUP($D210,COA_Mapping!$A:$B,2,FALSE),""))</f>
        <v/>
      </c>
      <c r="J210" s="11" t="n"/>
      <c r="K210" s="9">
        <f>IF($A210="","",DATE(YEAR($A210),MONTH($A210),1))</f>
        <v/>
      </c>
      <c r="L210">
        <f>IF($D210="","",IFERROR(VLOOKUP($D210,COA_Mapping!$A:$C,3,FALSE),""))</f>
        <v/>
      </c>
      <c r="M210">
        <f>IF($D210="","",IFERROR(VLOOKUP($D210,COA_Mapping!$A:$D,4,FALSE),""))</f>
        <v/>
      </c>
      <c r="N210">
        <f>IF($D210="","",IFERROR(VLOOKUP($D210,COA_Mapping!$A:$E,5,FALSE),""))</f>
        <v/>
      </c>
    </row>
    <row r="211">
      <c r="A211" s="10" t="n"/>
      <c r="E211">
        <f>IF($D211="","",IFERROR(VLOOKUP($D211,COA_Mapping!$A:$B,2,FALSE),""))</f>
        <v/>
      </c>
      <c r="J211" s="11" t="n"/>
      <c r="K211" s="9">
        <f>IF($A211="","",DATE(YEAR($A211),MONTH($A211),1))</f>
        <v/>
      </c>
      <c r="L211">
        <f>IF($D211="","",IFERROR(VLOOKUP($D211,COA_Mapping!$A:$C,3,FALSE),""))</f>
        <v/>
      </c>
      <c r="M211">
        <f>IF($D211="","",IFERROR(VLOOKUP($D211,COA_Mapping!$A:$D,4,FALSE),""))</f>
        <v/>
      </c>
      <c r="N211">
        <f>IF($D211="","",IFERROR(VLOOKUP($D211,COA_Mapping!$A:$E,5,FALSE),""))</f>
        <v/>
      </c>
    </row>
    <row r="212">
      <c r="A212" s="10" t="n"/>
      <c r="E212">
        <f>IF($D212="","",IFERROR(VLOOKUP($D212,COA_Mapping!$A:$B,2,FALSE),""))</f>
        <v/>
      </c>
      <c r="J212" s="11" t="n"/>
      <c r="K212" s="9">
        <f>IF($A212="","",DATE(YEAR($A212),MONTH($A212),1))</f>
        <v/>
      </c>
      <c r="L212">
        <f>IF($D212="","",IFERROR(VLOOKUP($D212,COA_Mapping!$A:$C,3,FALSE),""))</f>
        <v/>
      </c>
      <c r="M212">
        <f>IF($D212="","",IFERROR(VLOOKUP($D212,COA_Mapping!$A:$D,4,FALSE),""))</f>
        <v/>
      </c>
      <c r="N212">
        <f>IF($D212="","",IFERROR(VLOOKUP($D212,COA_Mapping!$A:$E,5,FALSE),""))</f>
        <v/>
      </c>
    </row>
    <row r="213">
      <c r="A213" s="10" t="n"/>
      <c r="E213">
        <f>IF($D213="","",IFERROR(VLOOKUP($D213,COA_Mapping!$A:$B,2,FALSE),""))</f>
        <v/>
      </c>
      <c r="J213" s="11" t="n"/>
      <c r="K213" s="9">
        <f>IF($A213="","",DATE(YEAR($A213),MONTH($A213),1))</f>
        <v/>
      </c>
      <c r="L213">
        <f>IF($D213="","",IFERROR(VLOOKUP($D213,COA_Mapping!$A:$C,3,FALSE),""))</f>
        <v/>
      </c>
      <c r="M213">
        <f>IF($D213="","",IFERROR(VLOOKUP($D213,COA_Mapping!$A:$D,4,FALSE),""))</f>
        <v/>
      </c>
      <c r="N213">
        <f>IF($D213="","",IFERROR(VLOOKUP($D213,COA_Mapping!$A:$E,5,FALSE),""))</f>
        <v/>
      </c>
    </row>
    <row r="214">
      <c r="A214" s="10" t="n"/>
      <c r="E214">
        <f>IF($D214="","",IFERROR(VLOOKUP($D214,COA_Mapping!$A:$B,2,FALSE),""))</f>
        <v/>
      </c>
      <c r="J214" s="11" t="n"/>
      <c r="K214" s="9">
        <f>IF($A214="","",DATE(YEAR($A214),MONTH($A214),1))</f>
        <v/>
      </c>
      <c r="L214">
        <f>IF($D214="","",IFERROR(VLOOKUP($D214,COA_Mapping!$A:$C,3,FALSE),""))</f>
        <v/>
      </c>
      <c r="M214">
        <f>IF($D214="","",IFERROR(VLOOKUP($D214,COA_Mapping!$A:$D,4,FALSE),""))</f>
        <v/>
      </c>
      <c r="N214">
        <f>IF($D214="","",IFERROR(VLOOKUP($D214,COA_Mapping!$A:$E,5,FALSE),""))</f>
        <v/>
      </c>
    </row>
    <row r="215">
      <c r="A215" s="10" t="n"/>
      <c r="E215">
        <f>IF($D215="","",IFERROR(VLOOKUP($D215,COA_Mapping!$A:$B,2,FALSE),""))</f>
        <v/>
      </c>
      <c r="J215" s="11" t="n"/>
      <c r="K215" s="9">
        <f>IF($A215="","",DATE(YEAR($A215),MONTH($A215),1))</f>
        <v/>
      </c>
      <c r="L215">
        <f>IF($D215="","",IFERROR(VLOOKUP($D215,COA_Mapping!$A:$C,3,FALSE),""))</f>
        <v/>
      </c>
      <c r="M215">
        <f>IF($D215="","",IFERROR(VLOOKUP($D215,COA_Mapping!$A:$D,4,FALSE),""))</f>
        <v/>
      </c>
      <c r="N215">
        <f>IF($D215="","",IFERROR(VLOOKUP($D215,COA_Mapping!$A:$E,5,FALSE),""))</f>
        <v/>
      </c>
    </row>
    <row r="216">
      <c r="A216" s="10" t="n"/>
      <c r="E216">
        <f>IF($D216="","",IFERROR(VLOOKUP($D216,COA_Mapping!$A:$B,2,FALSE),""))</f>
        <v/>
      </c>
      <c r="J216" s="11" t="n"/>
      <c r="K216" s="9">
        <f>IF($A216="","",DATE(YEAR($A216),MONTH($A216),1))</f>
        <v/>
      </c>
      <c r="L216">
        <f>IF($D216="","",IFERROR(VLOOKUP($D216,COA_Mapping!$A:$C,3,FALSE),""))</f>
        <v/>
      </c>
      <c r="M216">
        <f>IF($D216="","",IFERROR(VLOOKUP($D216,COA_Mapping!$A:$D,4,FALSE),""))</f>
        <v/>
      </c>
      <c r="N216">
        <f>IF($D216="","",IFERROR(VLOOKUP($D216,COA_Mapping!$A:$E,5,FALSE),""))</f>
        <v/>
      </c>
    </row>
    <row r="217">
      <c r="A217" s="10" t="n"/>
      <c r="E217">
        <f>IF($D217="","",IFERROR(VLOOKUP($D217,COA_Mapping!$A:$B,2,FALSE),""))</f>
        <v/>
      </c>
      <c r="J217" s="11" t="n"/>
      <c r="K217" s="9">
        <f>IF($A217="","",DATE(YEAR($A217),MONTH($A217),1))</f>
        <v/>
      </c>
      <c r="L217">
        <f>IF($D217="","",IFERROR(VLOOKUP($D217,COA_Mapping!$A:$C,3,FALSE),""))</f>
        <v/>
      </c>
      <c r="M217">
        <f>IF($D217="","",IFERROR(VLOOKUP($D217,COA_Mapping!$A:$D,4,FALSE),""))</f>
        <v/>
      </c>
      <c r="N217">
        <f>IF($D217="","",IFERROR(VLOOKUP($D217,COA_Mapping!$A:$E,5,FALSE),""))</f>
        <v/>
      </c>
    </row>
    <row r="218">
      <c r="A218" s="10" t="n"/>
      <c r="E218">
        <f>IF($D218="","",IFERROR(VLOOKUP($D218,COA_Mapping!$A:$B,2,FALSE),""))</f>
        <v/>
      </c>
      <c r="J218" s="11" t="n"/>
      <c r="K218" s="9">
        <f>IF($A218="","",DATE(YEAR($A218),MONTH($A218),1))</f>
        <v/>
      </c>
      <c r="L218">
        <f>IF($D218="","",IFERROR(VLOOKUP($D218,COA_Mapping!$A:$C,3,FALSE),""))</f>
        <v/>
      </c>
      <c r="M218">
        <f>IF($D218="","",IFERROR(VLOOKUP($D218,COA_Mapping!$A:$D,4,FALSE),""))</f>
        <v/>
      </c>
      <c r="N218">
        <f>IF($D218="","",IFERROR(VLOOKUP($D218,COA_Mapping!$A:$E,5,FALSE),""))</f>
        <v/>
      </c>
    </row>
    <row r="219">
      <c r="A219" s="10" t="n"/>
      <c r="E219">
        <f>IF($D219="","",IFERROR(VLOOKUP($D219,COA_Mapping!$A:$B,2,FALSE),""))</f>
        <v/>
      </c>
      <c r="J219" s="11" t="n"/>
      <c r="K219" s="9">
        <f>IF($A219="","",DATE(YEAR($A219),MONTH($A219),1))</f>
        <v/>
      </c>
      <c r="L219">
        <f>IF($D219="","",IFERROR(VLOOKUP($D219,COA_Mapping!$A:$C,3,FALSE),""))</f>
        <v/>
      </c>
      <c r="M219">
        <f>IF($D219="","",IFERROR(VLOOKUP($D219,COA_Mapping!$A:$D,4,FALSE),""))</f>
        <v/>
      </c>
      <c r="N219">
        <f>IF($D219="","",IFERROR(VLOOKUP($D219,COA_Mapping!$A:$E,5,FALSE),""))</f>
        <v/>
      </c>
    </row>
    <row r="220">
      <c r="A220" s="10" t="n"/>
      <c r="E220">
        <f>IF($D220="","",IFERROR(VLOOKUP($D220,COA_Mapping!$A:$B,2,FALSE),""))</f>
        <v/>
      </c>
      <c r="J220" s="11" t="n"/>
      <c r="K220" s="9">
        <f>IF($A220="","",DATE(YEAR($A220),MONTH($A220),1))</f>
        <v/>
      </c>
      <c r="L220">
        <f>IF($D220="","",IFERROR(VLOOKUP($D220,COA_Mapping!$A:$C,3,FALSE),""))</f>
        <v/>
      </c>
      <c r="M220">
        <f>IF($D220="","",IFERROR(VLOOKUP($D220,COA_Mapping!$A:$D,4,FALSE),""))</f>
        <v/>
      </c>
      <c r="N220">
        <f>IF($D220="","",IFERROR(VLOOKUP($D220,COA_Mapping!$A:$E,5,FALSE),""))</f>
        <v/>
      </c>
    </row>
    <row r="221">
      <c r="A221" s="10" t="n"/>
      <c r="E221">
        <f>IF($D221="","",IFERROR(VLOOKUP($D221,COA_Mapping!$A:$B,2,FALSE),""))</f>
        <v/>
      </c>
      <c r="J221" s="11" t="n"/>
      <c r="K221" s="9">
        <f>IF($A221="","",DATE(YEAR($A221),MONTH($A221),1))</f>
        <v/>
      </c>
      <c r="L221">
        <f>IF($D221="","",IFERROR(VLOOKUP($D221,COA_Mapping!$A:$C,3,FALSE),""))</f>
        <v/>
      </c>
      <c r="M221">
        <f>IF($D221="","",IFERROR(VLOOKUP($D221,COA_Mapping!$A:$D,4,FALSE),""))</f>
        <v/>
      </c>
      <c r="N221">
        <f>IF($D221="","",IFERROR(VLOOKUP($D221,COA_Mapping!$A:$E,5,FALSE),""))</f>
        <v/>
      </c>
    </row>
    <row r="222">
      <c r="A222" s="10" t="n"/>
      <c r="E222">
        <f>IF($D222="","",IFERROR(VLOOKUP($D222,COA_Mapping!$A:$B,2,FALSE),""))</f>
        <v/>
      </c>
      <c r="J222" s="11" t="n"/>
      <c r="K222" s="9">
        <f>IF($A222="","",DATE(YEAR($A222),MONTH($A222),1))</f>
        <v/>
      </c>
      <c r="L222">
        <f>IF($D222="","",IFERROR(VLOOKUP($D222,COA_Mapping!$A:$C,3,FALSE),""))</f>
        <v/>
      </c>
      <c r="M222">
        <f>IF($D222="","",IFERROR(VLOOKUP($D222,COA_Mapping!$A:$D,4,FALSE),""))</f>
        <v/>
      </c>
      <c r="N222">
        <f>IF($D222="","",IFERROR(VLOOKUP($D222,COA_Mapping!$A:$E,5,FALSE),""))</f>
        <v/>
      </c>
    </row>
    <row r="223">
      <c r="A223" s="10" t="n"/>
      <c r="E223">
        <f>IF($D223="","",IFERROR(VLOOKUP($D223,COA_Mapping!$A:$B,2,FALSE),""))</f>
        <v/>
      </c>
      <c r="J223" s="11" t="n"/>
      <c r="K223" s="9">
        <f>IF($A223="","",DATE(YEAR($A223),MONTH($A223),1))</f>
        <v/>
      </c>
      <c r="L223">
        <f>IF($D223="","",IFERROR(VLOOKUP($D223,COA_Mapping!$A:$C,3,FALSE),""))</f>
        <v/>
      </c>
      <c r="M223">
        <f>IF($D223="","",IFERROR(VLOOKUP($D223,COA_Mapping!$A:$D,4,FALSE),""))</f>
        <v/>
      </c>
      <c r="N223">
        <f>IF($D223="","",IFERROR(VLOOKUP($D223,COA_Mapping!$A:$E,5,FALSE),""))</f>
        <v/>
      </c>
    </row>
    <row r="224">
      <c r="A224" s="10" t="n"/>
      <c r="E224">
        <f>IF($D224="","",IFERROR(VLOOKUP($D224,COA_Mapping!$A:$B,2,FALSE),""))</f>
        <v/>
      </c>
      <c r="J224" s="11" t="n"/>
      <c r="K224" s="9">
        <f>IF($A224="","",DATE(YEAR($A224),MONTH($A224),1))</f>
        <v/>
      </c>
      <c r="L224">
        <f>IF($D224="","",IFERROR(VLOOKUP($D224,COA_Mapping!$A:$C,3,FALSE),""))</f>
        <v/>
      </c>
      <c r="M224">
        <f>IF($D224="","",IFERROR(VLOOKUP($D224,COA_Mapping!$A:$D,4,FALSE),""))</f>
        <v/>
      </c>
      <c r="N224">
        <f>IF($D224="","",IFERROR(VLOOKUP($D224,COA_Mapping!$A:$E,5,FALSE),""))</f>
        <v/>
      </c>
    </row>
    <row r="225">
      <c r="A225" s="10" t="n"/>
      <c r="E225">
        <f>IF($D225="","",IFERROR(VLOOKUP($D225,COA_Mapping!$A:$B,2,FALSE),""))</f>
        <v/>
      </c>
      <c r="J225" s="11" t="n"/>
      <c r="K225" s="9">
        <f>IF($A225="","",DATE(YEAR($A225),MONTH($A225),1))</f>
        <v/>
      </c>
      <c r="L225">
        <f>IF($D225="","",IFERROR(VLOOKUP($D225,COA_Mapping!$A:$C,3,FALSE),""))</f>
        <v/>
      </c>
      <c r="M225">
        <f>IF($D225="","",IFERROR(VLOOKUP($D225,COA_Mapping!$A:$D,4,FALSE),""))</f>
        <v/>
      </c>
      <c r="N225">
        <f>IF($D225="","",IFERROR(VLOOKUP($D225,COA_Mapping!$A:$E,5,FALSE),""))</f>
        <v/>
      </c>
    </row>
    <row r="226">
      <c r="A226" s="10" t="n"/>
      <c r="E226">
        <f>IF($D226="","",IFERROR(VLOOKUP($D226,COA_Mapping!$A:$B,2,FALSE),""))</f>
        <v/>
      </c>
      <c r="J226" s="11" t="n"/>
      <c r="K226" s="9">
        <f>IF($A226="","",DATE(YEAR($A226),MONTH($A226),1))</f>
        <v/>
      </c>
      <c r="L226">
        <f>IF($D226="","",IFERROR(VLOOKUP($D226,COA_Mapping!$A:$C,3,FALSE),""))</f>
        <v/>
      </c>
      <c r="M226">
        <f>IF($D226="","",IFERROR(VLOOKUP($D226,COA_Mapping!$A:$D,4,FALSE),""))</f>
        <v/>
      </c>
      <c r="N226">
        <f>IF($D226="","",IFERROR(VLOOKUP($D226,COA_Mapping!$A:$E,5,FALSE),""))</f>
        <v/>
      </c>
    </row>
    <row r="227">
      <c r="A227" s="10" t="n"/>
      <c r="E227">
        <f>IF($D227="","",IFERROR(VLOOKUP($D227,COA_Mapping!$A:$B,2,FALSE),""))</f>
        <v/>
      </c>
      <c r="J227" s="11" t="n"/>
      <c r="K227" s="9">
        <f>IF($A227="","",DATE(YEAR($A227),MONTH($A227),1))</f>
        <v/>
      </c>
      <c r="L227">
        <f>IF($D227="","",IFERROR(VLOOKUP($D227,COA_Mapping!$A:$C,3,FALSE),""))</f>
        <v/>
      </c>
      <c r="M227">
        <f>IF($D227="","",IFERROR(VLOOKUP($D227,COA_Mapping!$A:$D,4,FALSE),""))</f>
        <v/>
      </c>
      <c r="N227">
        <f>IF($D227="","",IFERROR(VLOOKUP($D227,COA_Mapping!$A:$E,5,FALSE),""))</f>
        <v/>
      </c>
    </row>
    <row r="228">
      <c r="A228" s="10" t="n"/>
      <c r="E228">
        <f>IF($D228="","",IFERROR(VLOOKUP($D228,COA_Mapping!$A:$B,2,FALSE),""))</f>
        <v/>
      </c>
      <c r="J228" s="11" t="n"/>
      <c r="K228" s="9">
        <f>IF($A228="","",DATE(YEAR($A228),MONTH($A228),1))</f>
        <v/>
      </c>
      <c r="L228">
        <f>IF($D228="","",IFERROR(VLOOKUP($D228,COA_Mapping!$A:$C,3,FALSE),""))</f>
        <v/>
      </c>
      <c r="M228">
        <f>IF($D228="","",IFERROR(VLOOKUP($D228,COA_Mapping!$A:$D,4,FALSE),""))</f>
        <v/>
      </c>
      <c r="N228">
        <f>IF($D228="","",IFERROR(VLOOKUP($D228,COA_Mapping!$A:$E,5,FALSE),""))</f>
        <v/>
      </c>
    </row>
    <row r="229">
      <c r="A229" s="10" t="n"/>
      <c r="E229">
        <f>IF($D229="","",IFERROR(VLOOKUP($D229,COA_Mapping!$A:$B,2,FALSE),""))</f>
        <v/>
      </c>
      <c r="J229" s="11" t="n"/>
      <c r="K229" s="9">
        <f>IF($A229="","",DATE(YEAR($A229),MONTH($A229),1))</f>
        <v/>
      </c>
      <c r="L229">
        <f>IF($D229="","",IFERROR(VLOOKUP($D229,COA_Mapping!$A:$C,3,FALSE),""))</f>
        <v/>
      </c>
      <c r="M229">
        <f>IF($D229="","",IFERROR(VLOOKUP($D229,COA_Mapping!$A:$D,4,FALSE),""))</f>
        <v/>
      </c>
      <c r="N229">
        <f>IF($D229="","",IFERROR(VLOOKUP($D229,COA_Mapping!$A:$E,5,FALSE),""))</f>
        <v/>
      </c>
    </row>
    <row r="230">
      <c r="A230" s="10" t="n"/>
      <c r="E230">
        <f>IF($D230="","",IFERROR(VLOOKUP($D230,COA_Mapping!$A:$B,2,FALSE),""))</f>
        <v/>
      </c>
      <c r="J230" s="11" t="n"/>
      <c r="K230" s="9">
        <f>IF($A230="","",DATE(YEAR($A230),MONTH($A230),1))</f>
        <v/>
      </c>
      <c r="L230">
        <f>IF($D230="","",IFERROR(VLOOKUP($D230,COA_Mapping!$A:$C,3,FALSE),""))</f>
        <v/>
      </c>
      <c r="M230">
        <f>IF($D230="","",IFERROR(VLOOKUP($D230,COA_Mapping!$A:$D,4,FALSE),""))</f>
        <v/>
      </c>
      <c r="N230">
        <f>IF($D230="","",IFERROR(VLOOKUP($D230,COA_Mapping!$A:$E,5,FALSE),""))</f>
        <v/>
      </c>
    </row>
    <row r="231">
      <c r="A231" s="10" t="n"/>
      <c r="E231">
        <f>IF($D231="","",IFERROR(VLOOKUP($D231,COA_Mapping!$A:$B,2,FALSE),""))</f>
        <v/>
      </c>
      <c r="J231" s="11" t="n"/>
      <c r="K231" s="9">
        <f>IF($A231="","",DATE(YEAR($A231),MONTH($A231),1))</f>
        <v/>
      </c>
      <c r="L231">
        <f>IF($D231="","",IFERROR(VLOOKUP($D231,COA_Mapping!$A:$C,3,FALSE),""))</f>
        <v/>
      </c>
      <c r="M231">
        <f>IF($D231="","",IFERROR(VLOOKUP($D231,COA_Mapping!$A:$D,4,FALSE),""))</f>
        <v/>
      </c>
      <c r="N231">
        <f>IF($D231="","",IFERROR(VLOOKUP($D231,COA_Mapping!$A:$E,5,FALSE),""))</f>
        <v/>
      </c>
    </row>
    <row r="232">
      <c r="A232" s="10" t="n"/>
      <c r="E232">
        <f>IF($D232="","",IFERROR(VLOOKUP($D232,COA_Mapping!$A:$B,2,FALSE),""))</f>
        <v/>
      </c>
      <c r="J232" s="11" t="n"/>
      <c r="K232" s="9">
        <f>IF($A232="","",DATE(YEAR($A232),MONTH($A232),1))</f>
        <v/>
      </c>
      <c r="L232">
        <f>IF($D232="","",IFERROR(VLOOKUP($D232,COA_Mapping!$A:$C,3,FALSE),""))</f>
        <v/>
      </c>
      <c r="M232">
        <f>IF($D232="","",IFERROR(VLOOKUP($D232,COA_Mapping!$A:$D,4,FALSE),""))</f>
        <v/>
      </c>
      <c r="N232">
        <f>IF($D232="","",IFERROR(VLOOKUP($D232,COA_Mapping!$A:$E,5,FALSE),""))</f>
        <v/>
      </c>
    </row>
    <row r="233">
      <c r="A233" s="10" t="n"/>
      <c r="E233">
        <f>IF($D233="","",IFERROR(VLOOKUP($D233,COA_Mapping!$A:$B,2,FALSE),""))</f>
        <v/>
      </c>
      <c r="J233" s="11" t="n"/>
      <c r="K233" s="9">
        <f>IF($A233="","",DATE(YEAR($A233),MONTH($A233),1))</f>
        <v/>
      </c>
      <c r="L233">
        <f>IF($D233="","",IFERROR(VLOOKUP($D233,COA_Mapping!$A:$C,3,FALSE),""))</f>
        <v/>
      </c>
      <c r="M233">
        <f>IF($D233="","",IFERROR(VLOOKUP($D233,COA_Mapping!$A:$D,4,FALSE),""))</f>
        <v/>
      </c>
      <c r="N233">
        <f>IF($D233="","",IFERROR(VLOOKUP($D233,COA_Mapping!$A:$E,5,FALSE),""))</f>
        <v/>
      </c>
    </row>
    <row r="234">
      <c r="A234" s="10" t="n"/>
      <c r="E234">
        <f>IF($D234="","",IFERROR(VLOOKUP($D234,COA_Mapping!$A:$B,2,FALSE),""))</f>
        <v/>
      </c>
      <c r="J234" s="11" t="n"/>
      <c r="K234" s="9">
        <f>IF($A234="","",DATE(YEAR($A234),MONTH($A234),1))</f>
        <v/>
      </c>
      <c r="L234">
        <f>IF($D234="","",IFERROR(VLOOKUP($D234,COA_Mapping!$A:$C,3,FALSE),""))</f>
        <v/>
      </c>
      <c r="M234">
        <f>IF($D234="","",IFERROR(VLOOKUP($D234,COA_Mapping!$A:$D,4,FALSE),""))</f>
        <v/>
      </c>
      <c r="N234">
        <f>IF($D234="","",IFERROR(VLOOKUP($D234,COA_Mapping!$A:$E,5,FALSE),""))</f>
        <v/>
      </c>
    </row>
    <row r="235">
      <c r="A235" s="10" t="n"/>
      <c r="E235">
        <f>IF($D235="","",IFERROR(VLOOKUP($D235,COA_Mapping!$A:$B,2,FALSE),""))</f>
        <v/>
      </c>
      <c r="J235" s="11" t="n"/>
      <c r="K235" s="9">
        <f>IF($A235="","",DATE(YEAR($A235),MONTH($A235),1))</f>
        <v/>
      </c>
      <c r="L235">
        <f>IF($D235="","",IFERROR(VLOOKUP($D235,COA_Mapping!$A:$C,3,FALSE),""))</f>
        <v/>
      </c>
      <c r="M235">
        <f>IF($D235="","",IFERROR(VLOOKUP($D235,COA_Mapping!$A:$D,4,FALSE),""))</f>
        <v/>
      </c>
      <c r="N235">
        <f>IF($D235="","",IFERROR(VLOOKUP($D235,COA_Mapping!$A:$E,5,FALSE),""))</f>
        <v/>
      </c>
    </row>
    <row r="236">
      <c r="A236" s="10" t="n"/>
      <c r="E236">
        <f>IF($D236="","",IFERROR(VLOOKUP($D236,COA_Mapping!$A:$B,2,FALSE),""))</f>
        <v/>
      </c>
      <c r="J236" s="11" t="n"/>
      <c r="K236" s="9">
        <f>IF($A236="","",DATE(YEAR($A236),MONTH($A236),1))</f>
        <v/>
      </c>
      <c r="L236">
        <f>IF($D236="","",IFERROR(VLOOKUP($D236,COA_Mapping!$A:$C,3,FALSE),""))</f>
        <v/>
      </c>
      <c r="M236">
        <f>IF($D236="","",IFERROR(VLOOKUP($D236,COA_Mapping!$A:$D,4,FALSE),""))</f>
        <v/>
      </c>
      <c r="N236">
        <f>IF($D236="","",IFERROR(VLOOKUP($D236,COA_Mapping!$A:$E,5,FALSE),""))</f>
        <v/>
      </c>
    </row>
    <row r="237">
      <c r="A237" s="10" t="n"/>
      <c r="E237">
        <f>IF($D237="","",IFERROR(VLOOKUP($D237,COA_Mapping!$A:$B,2,FALSE),""))</f>
        <v/>
      </c>
      <c r="J237" s="11" t="n"/>
      <c r="K237" s="9">
        <f>IF($A237="","",DATE(YEAR($A237),MONTH($A237),1))</f>
        <v/>
      </c>
      <c r="L237">
        <f>IF($D237="","",IFERROR(VLOOKUP($D237,COA_Mapping!$A:$C,3,FALSE),""))</f>
        <v/>
      </c>
      <c r="M237">
        <f>IF($D237="","",IFERROR(VLOOKUP($D237,COA_Mapping!$A:$D,4,FALSE),""))</f>
        <v/>
      </c>
      <c r="N237">
        <f>IF($D237="","",IFERROR(VLOOKUP($D237,COA_Mapping!$A:$E,5,FALSE),""))</f>
        <v/>
      </c>
    </row>
    <row r="238">
      <c r="A238" s="10" t="n"/>
      <c r="E238">
        <f>IF($D238="","",IFERROR(VLOOKUP($D238,COA_Mapping!$A:$B,2,FALSE),""))</f>
        <v/>
      </c>
      <c r="J238" s="11" t="n"/>
      <c r="K238" s="9">
        <f>IF($A238="","",DATE(YEAR($A238),MONTH($A238),1))</f>
        <v/>
      </c>
      <c r="L238">
        <f>IF($D238="","",IFERROR(VLOOKUP($D238,COA_Mapping!$A:$C,3,FALSE),""))</f>
        <v/>
      </c>
      <c r="M238">
        <f>IF($D238="","",IFERROR(VLOOKUP($D238,COA_Mapping!$A:$D,4,FALSE),""))</f>
        <v/>
      </c>
      <c r="N238">
        <f>IF($D238="","",IFERROR(VLOOKUP($D238,COA_Mapping!$A:$E,5,FALSE),""))</f>
        <v/>
      </c>
    </row>
    <row r="239">
      <c r="A239" s="10" t="n"/>
      <c r="E239">
        <f>IF($D239="","",IFERROR(VLOOKUP($D239,COA_Mapping!$A:$B,2,FALSE),""))</f>
        <v/>
      </c>
      <c r="J239" s="11" t="n"/>
      <c r="K239" s="9">
        <f>IF($A239="","",DATE(YEAR($A239),MONTH($A239),1))</f>
        <v/>
      </c>
      <c r="L239">
        <f>IF($D239="","",IFERROR(VLOOKUP($D239,COA_Mapping!$A:$C,3,FALSE),""))</f>
        <v/>
      </c>
      <c r="M239">
        <f>IF($D239="","",IFERROR(VLOOKUP($D239,COA_Mapping!$A:$D,4,FALSE),""))</f>
        <v/>
      </c>
      <c r="N239">
        <f>IF($D239="","",IFERROR(VLOOKUP($D239,COA_Mapping!$A:$E,5,FALSE),""))</f>
        <v/>
      </c>
    </row>
    <row r="240">
      <c r="A240" s="10" t="n"/>
      <c r="E240">
        <f>IF($D240="","",IFERROR(VLOOKUP($D240,COA_Mapping!$A:$B,2,FALSE),""))</f>
        <v/>
      </c>
      <c r="J240" s="11" t="n"/>
      <c r="K240" s="9">
        <f>IF($A240="","",DATE(YEAR($A240),MONTH($A240),1))</f>
        <v/>
      </c>
      <c r="L240">
        <f>IF($D240="","",IFERROR(VLOOKUP($D240,COA_Mapping!$A:$C,3,FALSE),""))</f>
        <v/>
      </c>
      <c r="M240">
        <f>IF($D240="","",IFERROR(VLOOKUP($D240,COA_Mapping!$A:$D,4,FALSE),""))</f>
        <v/>
      </c>
      <c r="N240">
        <f>IF($D240="","",IFERROR(VLOOKUP($D240,COA_Mapping!$A:$E,5,FALSE),""))</f>
        <v/>
      </c>
    </row>
    <row r="241">
      <c r="A241" s="10" t="n"/>
      <c r="E241">
        <f>IF($D241="","",IFERROR(VLOOKUP($D241,COA_Mapping!$A:$B,2,FALSE),""))</f>
        <v/>
      </c>
      <c r="J241" s="11" t="n"/>
      <c r="K241" s="9">
        <f>IF($A241="","",DATE(YEAR($A241),MONTH($A241),1))</f>
        <v/>
      </c>
      <c r="L241">
        <f>IF($D241="","",IFERROR(VLOOKUP($D241,COA_Mapping!$A:$C,3,FALSE),""))</f>
        <v/>
      </c>
      <c r="M241">
        <f>IF($D241="","",IFERROR(VLOOKUP($D241,COA_Mapping!$A:$D,4,FALSE),""))</f>
        <v/>
      </c>
      <c r="N241">
        <f>IF($D241="","",IFERROR(VLOOKUP($D241,COA_Mapping!$A:$E,5,FALSE),""))</f>
        <v/>
      </c>
    </row>
    <row r="242">
      <c r="A242" s="10" t="n"/>
      <c r="E242">
        <f>IF($D242="","",IFERROR(VLOOKUP($D242,COA_Mapping!$A:$B,2,FALSE),""))</f>
        <v/>
      </c>
      <c r="J242" s="11" t="n"/>
      <c r="K242" s="9">
        <f>IF($A242="","",DATE(YEAR($A242),MONTH($A242),1))</f>
        <v/>
      </c>
      <c r="L242">
        <f>IF($D242="","",IFERROR(VLOOKUP($D242,COA_Mapping!$A:$C,3,FALSE),""))</f>
        <v/>
      </c>
      <c r="M242">
        <f>IF($D242="","",IFERROR(VLOOKUP($D242,COA_Mapping!$A:$D,4,FALSE),""))</f>
        <v/>
      </c>
      <c r="N242">
        <f>IF($D242="","",IFERROR(VLOOKUP($D242,COA_Mapping!$A:$E,5,FALSE),""))</f>
        <v/>
      </c>
    </row>
    <row r="243">
      <c r="A243" s="10" t="n"/>
      <c r="E243">
        <f>IF($D243="","",IFERROR(VLOOKUP($D243,COA_Mapping!$A:$B,2,FALSE),""))</f>
        <v/>
      </c>
      <c r="J243" s="11" t="n"/>
      <c r="K243" s="9">
        <f>IF($A243="","",DATE(YEAR($A243),MONTH($A243),1))</f>
        <v/>
      </c>
      <c r="L243">
        <f>IF($D243="","",IFERROR(VLOOKUP($D243,COA_Mapping!$A:$C,3,FALSE),""))</f>
        <v/>
      </c>
      <c r="M243">
        <f>IF($D243="","",IFERROR(VLOOKUP($D243,COA_Mapping!$A:$D,4,FALSE),""))</f>
        <v/>
      </c>
      <c r="N243">
        <f>IF($D243="","",IFERROR(VLOOKUP($D243,COA_Mapping!$A:$E,5,FALSE),""))</f>
        <v/>
      </c>
    </row>
    <row r="244">
      <c r="A244" s="10" t="n"/>
      <c r="E244">
        <f>IF($D244="","",IFERROR(VLOOKUP($D244,COA_Mapping!$A:$B,2,FALSE),""))</f>
        <v/>
      </c>
      <c r="J244" s="11" t="n"/>
      <c r="K244" s="9">
        <f>IF($A244="","",DATE(YEAR($A244),MONTH($A244),1))</f>
        <v/>
      </c>
      <c r="L244">
        <f>IF($D244="","",IFERROR(VLOOKUP($D244,COA_Mapping!$A:$C,3,FALSE),""))</f>
        <v/>
      </c>
      <c r="M244">
        <f>IF($D244="","",IFERROR(VLOOKUP($D244,COA_Mapping!$A:$D,4,FALSE),""))</f>
        <v/>
      </c>
      <c r="N244">
        <f>IF($D244="","",IFERROR(VLOOKUP($D244,COA_Mapping!$A:$E,5,FALSE),""))</f>
        <v/>
      </c>
    </row>
    <row r="245">
      <c r="A245" s="10" t="n"/>
      <c r="E245">
        <f>IF($D245="","",IFERROR(VLOOKUP($D245,COA_Mapping!$A:$B,2,FALSE),""))</f>
        <v/>
      </c>
      <c r="J245" s="11" t="n"/>
      <c r="K245" s="9">
        <f>IF($A245="","",DATE(YEAR($A245),MONTH($A245),1))</f>
        <v/>
      </c>
      <c r="L245">
        <f>IF($D245="","",IFERROR(VLOOKUP($D245,COA_Mapping!$A:$C,3,FALSE),""))</f>
        <v/>
      </c>
      <c r="M245">
        <f>IF($D245="","",IFERROR(VLOOKUP($D245,COA_Mapping!$A:$D,4,FALSE),""))</f>
        <v/>
      </c>
      <c r="N245">
        <f>IF($D245="","",IFERROR(VLOOKUP($D245,COA_Mapping!$A:$E,5,FALSE),""))</f>
        <v/>
      </c>
    </row>
    <row r="246">
      <c r="A246" s="10" t="n"/>
      <c r="E246">
        <f>IF($D246="","",IFERROR(VLOOKUP($D246,COA_Mapping!$A:$B,2,FALSE),""))</f>
        <v/>
      </c>
      <c r="J246" s="11" t="n"/>
      <c r="K246" s="9">
        <f>IF($A246="","",DATE(YEAR($A246),MONTH($A246),1))</f>
        <v/>
      </c>
      <c r="L246">
        <f>IF($D246="","",IFERROR(VLOOKUP($D246,COA_Mapping!$A:$C,3,FALSE),""))</f>
        <v/>
      </c>
      <c r="M246">
        <f>IF($D246="","",IFERROR(VLOOKUP($D246,COA_Mapping!$A:$D,4,FALSE),""))</f>
        <v/>
      </c>
      <c r="N246">
        <f>IF($D246="","",IFERROR(VLOOKUP($D246,COA_Mapping!$A:$E,5,FALSE),""))</f>
        <v/>
      </c>
    </row>
    <row r="247">
      <c r="A247" s="10" t="n"/>
      <c r="E247">
        <f>IF($D247="","",IFERROR(VLOOKUP($D247,COA_Mapping!$A:$B,2,FALSE),""))</f>
        <v/>
      </c>
      <c r="J247" s="11" t="n"/>
      <c r="K247" s="9">
        <f>IF($A247="","",DATE(YEAR($A247),MONTH($A247),1))</f>
        <v/>
      </c>
      <c r="L247">
        <f>IF($D247="","",IFERROR(VLOOKUP($D247,COA_Mapping!$A:$C,3,FALSE),""))</f>
        <v/>
      </c>
      <c r="M247">
        <f>IF($D247="","",IFERROR(VLOOKUP($D247,COA_Mapping!$A:$D,4,FALSE),""))</f>
        <v/>
      </c>
      <c r="N247">
        <f>IF($D247="","",IFERROR(VLOOKUP($D247,COA_Mapping!$A:$E,5,FALSE),""))</f>
        <v/>
      </c>
    </row>
    <row r="248">
      <c r="A248" s="10" t="n"/>
      <c r="E248">
        <f>IF($D248="","",IFERROR(VLOOKUP($D248,COA_Mapping!$A:$B,2,FALSE),""))</f>
        <v/>
      </c>
      <c r="J248" s="11" t="n"/>
      <c r="K248" s="9">
        <f>IF($A248="","",DATE(YEAR($A248),MONTH($A248),1))</f>
        <v/>
      </c>
      <c r="L248">
        <f>IF($D248="","",IFERROR(VLOOKUP($D248,COA_Mapping!$A:$C,3,FALSE),""))</f>
        <v/>
      </c>
      <c r="M248">
        <f>IF($D248="","",IFERROR(VLOOKUP($D248,COA_Mapping!$A:$D,4,FALSE),""))</f>
        <v/>
      </c>
      <c r="N248">
        <f>IF($D248="","",IFERROR(VLOOKUP($D248,COA_Mapping!$A:$E,5,FALSE),""))</f>
        <v/>
      </c>
    </row>
    <row r="249">
      <c r="A249" s="10" t="n"/>
      <c r="E249">
        <f>IF($D249="","",IFERROR(VLOOKUP($D249,COA_Mapping!$A:$B,2,FALSE),""))</f>
        <v/>
      </c>
      <c r="J249" s="11" t="n"/>
      <c r="K249" s="9">
        <f>IF($A249="","",DATE(YEAR($A249),MONTH($A249),1))</f>
        <v/>
      </c>
      <c r="L249">
        <f>IF($D249="","",IFERROR(VLOOKUP($D249,COA_Mapping!$A:$C,3,FALSE),""))</f>
        <v/>
      </c>
      <c r="M249">
        <f>IF($D249="","",IFERROR(VLOOKUP($D249,COA_Mapping!$A:$D,4,FALSE),""))</f>
        <v/>
      </c>
      <c r="N249">
        <f>IF($D249="","",IFERROR(VLOOKUP($D249,COA_Mapping!$A:$E,5,FALSE),""))</f>
        <v/>
      </c>
    </row>
    <row r="250">
      <c r="A250" s="10" t="n"/>
      <c r="E250">
        <f>IF($D250="","",IFERROR(VLOOKUP($D250,COA_Mapping!$A:$B,2,FALSE),""))</f>
        <v/>
      </c>
      <c r="J250" s="11" t="n"/>
      <c r="K250" s="9">
        <f>IF($A250="","",DATE(YEAR($A250),MONTH($A250),1))</f>
        <v/>
      </c>
      <c r="L250">
        <f>IF($D250="","",IFERROR(VLOOKUP($D250,COA_Mapping!$A:$C,3,FALSE),""))</f>
        <v/>
      </c>
      <c r="M250">
        <f>IF($D250="","",IFERROR(VLOOKUP($D250,COA_Mapping!$A:$D,4,FALSE),""))</f>
        <v/>
      </c>
      <c r="N250">
        <f>IF($D250="","",IFERROR(VLOOKUP($D250,COA_Mapping!$A:$E,5,FALSE),""))</f>
        <v/>
      </c>
    </row>
    <row r="251">
      <c r="A251" s="10" t="n"/>
      <c r="E251">
        <f>IF($D251="","",IFERROR(VLOOKUP($D251,COA_Mapping!$A:$B,2,FALSE),""))</f>
        <v/>
      </c>
      <c r="J251" s="11" t="n"/>
      <c r="K251" s="9">
        <f>IF($A251="","",DATE(YEAR($A251),MONTH($A251),1))</f>
        <v/>
      </c>
      <c r="L251">
        <f>IF($D251="","",IFERROR(VLOOKUP($D251,COA_Mapping!$A:$C,3,FALSE),""))</f>
        <v/>
      </c>
      <c r="M251">
        <f>IF($D251="","",IFERROR(VLOOKUP($D251,COA_Mapping!$A:$D,4,FALSE),""))</f>
        <v/>
      </c>
      <c r="N251">
        <f>IF($D251="","",IFERROR(VLOOKUP($D251,COA_Mapping!$A:$E,5,FALSE),""))</f>
        <v/>
      </c>
    </row>
    <row r="252">
      <c r="A252" s="10" t="n"/>
      <c r="E252">
        <f>IF($D252="","",IFERROR(VLOOKUP($D252,COA_Mapping!$A:$B,2,FALSE),""))</f>
        <v/>
      </c>
      <c r="J252" s="11" t="n"/>
      <c r="K252" s="9">
        <f>IF($A252="","",DATE(YEAR($A252),MONTH($A252),1))</f>
        <v/>
      </c>
      <c r="L252">
        <f>IF($D252="","",IFERROR(VLOOKUP($D252,COA_Mapping!$A:$C,3,FALSE),""))</f>
        <v/>
      </c>
      <c r="M252">
        <f>IF($D252="","",IFERROR(VLOOKUP($D252,COA_Mapping!$A:$D,4,FALSE),""))</f>
        <v/>
      </c>
      <c r="N252">
        <f>IF($D252="","",IFERROR(VLOOKUP($D252,COA_Mapping!$A:$E,5,FALSE),""))</f>
        <v/>
      </c>
    </row>
    <row r="253">
      <c r="A253" s="10" t="n"/>
      <c r="E253">
        <f>IF($D253="","",IFERROR(VLOOKUP($D253,COA_Mapping!$A:$B,2,FALSE),""))</f>
        <v/>
      </c>
      <c r="J253" s="11" t="n"/>
      <c r="K253" s="9">
        <f>IF($A253="","",DATE(YEAR($A253),MONTH($A253),1))</f>
        <v/>
      </c>
      <c r="L253">
        <f>IF($D253="","",IFERROR(VLOOKUP($D253,COA_Mapping!$A:$C,3,FALSE),""))</f>
        <v/>
      </c>
      <c r="M253">
        <f>IF($D253="","",IFERROR(VLOOKUP($D253,COA_Mapping!$A:$D,4,FALSE),""))</f>
        <v/>
      </c>
      <c r="N253">
        <f>IF($D253="","",IFERROR(VLOOKUP($D253,COA_Mapping!$A:$E,5,FALSE),""))</f>
        <v/>
      </c>
    </row>
    <row r="254">
      <c r="A254" s="10" t="n"/>
      <c r="E254">
        <f>IF($D254="","",IFERROR(VLOOKUP($D254,COA_Mapping!$A:$B,2,FALSE),""))</f>
        <v/>
      </c>
      <c r="J254" s="11" t="n"/>
      <c r="K254" s="9">
        <f>IF($A254="","",DATE(YEAR($A254),MONTH($A254),1))</f>
        <v/>
      </c>
      <c r="L254">
        <f>IF($D254="","",IFERROR(VLOOKUP($D254,COA_Mapping!$A:$C,3,FALSE),""))</f>
        <v/>
      </c>
      <c r="M254">
        <f>IF($D254="","",IFERROR(VLOOKUP($D254,COA_Mapping!$A:$D,4,FALSE),""))</f>
        <v/>
      </c>
      <c r="N254">
        <f>IF($D254="","",IFERROR(VLOOKUP($D254,COA_Mapping!$A:$E,5,FALSE),""))</f>
        <v/>
      </c>
    </row>
    <row r="255">
      <c r="A255" s="10" t="n"/>
      <c r="E255">
        <f>IF($D255="","",IFERROR(VLOOKUP($D255,COA_Mapping!$A:$B,2,FALSE),""))</f>
        <v/>
      </c>
      <c r="J255" s="11" t="n"/>
      <c r="K255" s="9">
        <f>IF($A255="","",DATE(YEAR($A255),MONTH($A255),1))</f>
        <v/>
      </c>
      <c r="L255">
        <f>IF($D255="","",IFERROR(VLOOKUP($D255,COA_Mapping!$A:$C,3,FALSE),""))</f>
        <v/>
      </c>
      <c r="M255">
        <f>IF($D255="","",IFERROR(VLOOKUP($D255,COA_Mapping!$A:$D,4,FALSE),""))</f>
        <v/>
      </c>
      <c r="N255">
        <f>IF($D255="","",IFERROR(VLOOKUP($D255,COA_Mapping!$A:$E,5,FALSE),""))</f>
        <v/>
      </c>
    </row>
    <row r="256">
      <c r="A256" s="10" t="n"/>
      <c r="E256">
        <f>IF($D256="","",IFERROR(VLOOKUP($D256,COA_Mapping!$A:$B,2,FALSE),""))</f>
        <v/>
      </c>
      <c r="J256" s="11" t="n"/>
      <c r="K256" s="9">
        <f>IF($A256="","",DATE(YEAR($A256),MONTH($A256),1))</f>
        <v/>
      </c>
      <c r="L256">
        <f>IF($D256="","",IFERROR(VLOOKUP($D256,COA_Mapping!$A:$C,3,FALSE),""))</f>
        <v/>
      </c>
      <c r="M256">
        <f>IF($D256="","",IFERROR(VLOOKUP($D256,COA_Mapping!$A:$D,4,FALSE),""))</f>
        <v/>
      </c>
      <c r="N256">
        <f>IF($D256="","",IFERROR(VLOOKUP($D256,COA_Mapping!$A:$E,5,FALSE),""))</f>
        <v/>
      </c>
    </row>
    <row r="257">
      <c r="A257" s="10" t="n"/>
      <c r="E257">
        <f>IF($D257="","",IFERROR(VLOOKUP($D257,COA_Mapping!$A:$B,2,FALSE),""))</f>
        <v/>
      </c>
      <c r="J257" s="11" t="n"/>
      <c r="K257" s="9">
        <f>IF($A257="","",DATE(YEAR($A257),MONTH($A257),1))</f>
        <v/>
      </c>
      <c r="L257">
        <f>IF($D257="","",IFERROR(VLOOKUP($D257,COA_Mapping!$A:$C,3,FALSE),""))</f>
        <v/>
      </c>
      <c r="M257">
        <f>IF($D257="","",IFERROR(VLOOKUP($D257,COA_Mapping!$A:$D,4,FALSE),""))</f>
        <v/>
      </c>
      <c r="N257">
        <f>IF($D257="","",IFERROR(VLOOKUP($D257,COA_Mapping!$A:$E,5,FALSE),""))</f>
        <v/>
      </c>
    </row>
    <row r="258">
      <c r="A258" s="10" t="n"/>
      <c r="E258">
        <f>IF($D258="","",IFERROR(VLOOKUP($D258,COA_Mapping!$A:$B,2,FALSE),""))</f>
        <v/>
      </c>
      <c r="J258" s="11" t="n"/>
      <c r="K258" s="9">
        <f>IF($A258="","",DATE(YEAR($A258),MONTH($A258),1))</f>
        <v/>
      </c>
      <c r="L258">
        <f>IF($D258="","",IFERROR(VLOOKUP($D258,COA_Mapping!$A:$C,3,FALSE),""))</f>
        <v/>
      </c>
      <c r="M258">
        <f>IF($D258="","",IFERROR(VLOOKUP($D258,COA_Mapping!$A:$D,4,FALSE),""))</f>
        <v/>
      </c>
      <c r="N258">
        <f>IF($D258="","",IFERROR(VLOOKUP($D258,COA_Mapping!$A:$E,5,FALSE),""))</f>
        <v/>
      </c>
    </row>
    <row r="259">
      <c r="A259" s="10" t="n"/>
      <c r="E259">
        <f>IF($D259="","",IFERROR(VLOOKUP($D259,COA_Mapping!$A:$B,2,FALSE),""))</f>
        <v/>
      </c>
      <c r="J259" s="11" t="n"/>
      <c r="K259" s="9">
        <f>IF($A259="","",DATE(YEAR($A259),MONTH($A259),1))</f>
        <v/>
      </c>
      <c r="L259">
        <f>IF($D259="","",IFERROR(VLOOKUP($D259,COA_Mapping!$A:$C,3,FALSE),""))</f>
        <v/>
      </c>
      <c r="M259">
        <f>IF($D259="","",IFERROR(VLOOKUP($D259,COA_Mapping!$A:$D,4,FALSE),""))</f>
        <v/>
      </c>
      <c r="N259">
        <f>IF($D259="","",IFERROR(VLOOKUP($D259,COA_Mapping!$A:$E,5,FALSE),""))</f>
        <v/>
      </c>
    </row>
    <row r="260">
      <c r="A260" s="10" t="n"/>
      <c r="E260">
        <f>IF($D260="","",IFERROR(VLOOKUP($D260,COA_Mapping!$A:$B,2,FALSE),""))</f>
        <v/>
      </c>
      <c r="J260" s="11" t="n"/>
      <c r="K260" s="9">
        <f>IF($A260="","",DATE(YEAR($A260),MONTH($A260),1))</f>
        <v/>
      </c>
      <c r="L260">
        <f>IF($D260="","",IFERROR(VLOOKUP($D260,COA_Mapping!$A:$C,3,FALSE),""))</f>
        <v/>
      </c>
      <c r="M260">
        <f>IF($D260="","",IFERROR(VLOOKUP($D260,COA_Mapping!$A:$D,4,FALSE),""))</f>
        <v/>
      </c>
      <c r="N260">
        <f>IF($D260="","",IFERROR(VLOOKUP($D260,COA_Mapping!$A:$E,5,FALSE),""))</f>
        <v/>
      </c>
    </row>
    <row r="261">
      <c r="A261" s="10" t="n"/>
      <c r="E261">
        <f>IF($D261="","",IFERROR(VLOOKUP($D261,COA_Mapping!$A:$B,2,FALSE),""))</f>
        <v/>
      </c>
      <c r="J261" s="11" t="n"/>
      <c r="K261" s="9">
        <f>IF($A261="","",DATE(YEAR($A261),MONTH($A261),1))</f>
        <v/>
      </c>
      <c r="L261">
        <f>IF($D261="","",IFERROR(VLOOKUP($D261,COA_Mapping!$A:$C,3,FALSE),""))</f>
        <v/>
      </c>
      <c r="M261">
        <f>IF($D261="","",IFERROR(VLOOKUP($D261,COA_Mapping!$A:$D,4,FALSE),""))</f>
        <v/>
      </c>
      <c r="N261">
        <f>IF($D261="","",IFERROR(VLOOKUP($D261,COA_Mapping!$A:$E,5,FALSE),""))</f>
        <v/>
      </c>
    </row>
    <row r="262">
      <c r="A262" s="10" t="n"/>
      <c r="E262">
        <f>IF($D262="","",IFERROR(VLOOKUP($D262,COA_Mapping!$A:$B,2,FALSE),""))</f>
        <v/>
      </c>
      <c r="J262" s="11" t="n"/>
      <c r="K262" s="9">
        <f>IF($A262="","",DATE(YEAR($A262),MONTH($A262),1))</f>
        <v/>
      </c>
      <c r="L262">
        <f>IF($D262="","",IFERROR(VLOOKUP($D262,COA_Mapping!$A:$C,3,FALSE),""))</f>
        <v/>
      </c>
      <c r="M262">
        <f>IF($D262="","",IFERROR(VLOOKUP($D262,COA_Mapping!$A:$D,4,FALSE),""))</f>
        <v/>
      </c>
      <c r="N262">
        <f>IF($D262="","",IFERROR(VLOOKUP($D262,COA_Mapping!$A:$E,5,FALSE),""))</f>
        <v/>
      </c>
    </row>
    <row r="263">
      <c r="A263" s="10" t="n"/>
      <c r="E263">
        <f>IF($D263="","",IFERROR(VLOOKUP($D263,COA_Mapping!$A:$B,2,FALSE),""))</f>
        <v/>
      </c>
      <c r="J263" s="11" t="n"/>
      <c r="K263" s="9">
        <f>IF($A263="","",DATE(YEAR($A263),MONTH($A263),1))</f>
        <v/>
      </c>
      <c r="L263">
        <f>IF($D263="","",IFERROR(VLOOKUP($D263,COA_Mapping!$A:$C,3,FALSE),""))</f>
        <v/>
      </c>
      <c r="M263">
        <f>IF($D263="","",IFERROR(VLOOKUP($D263,COA_Mapping!$A:$D,4,FALSE),""))</f>
        <v/>
      </c>
      <c r="N263">
        <f>IF($D263="","",IFERROR(VLOOKUP($D263,COA_Mapping!$A:$E,5,FALSE),""))</f>
        <v/>
      </c>
    </row>
    <row r="264">
      <c r="A264" s="10" t="n"/>
      <c r="E264">
        <f>IF($D264="","",IFERROR(VLOOKUP($D264,COA_Mapping!$A:$B,2,FALSE),""))</f>
        <v/>
      </c>
      <c r="J264" s="11" t="n"/>
      <c r="K264" s="9">
        <f>IF($A264="","",DATE(YEAR($A264),MONTH($A264),1))</f>
        <v/>
      </c>
      <c r="L264">
        <f>IF($D264="","",IFERROR(VLOOKUP($D264,COA_Mapping!$A:$C,3,FALSE),""))</f>
        <v/>
      </c>
      <c r="M264">
        <f>IF($D264="","",IFERROR(VLOOKUP($D264,COA_Mapping!$A:$D,4,FALSE),""))</f>
        <v/>
      </c>
      <c r="N264">
        <f>IF($D264="","",IFERROR(VLOOKUP($D264,COA_Mapping!$A:$E,5,FALSE),""))</f>
        <v/>
      </c>
    </row>
    <row r="265">
      <c r="A265" s="10" t="n"/>
      <c r="E265">
        <f>IF($D265="","",IFERROR(VLOOKUP($D265,COA_Mapping!$A:$B,2,FALSE),""))</f>
        <v/>
      </c>
      <c r="J265" s="11" t="n"/>
      <c r="K265" s="9">
        <f>IF($A265="","",DATE(YEAR($A265),MONTH($A265),1))</f>
        <v/>
      </c>
      <c r="L265">
        <f>IF($D265="","",IFERROR(VLOOKUP($D265,COA_Mapping!$A:$C,3,FALSE),""))</f>
        <v/>
      </c>
      <c r="M265">
        <f>IF($D265="","",IFERROR(VLOOKUP($D265,COA_Mapping!$A:$D,4,FALSE),""))</f>
        <v/>
      </c>
      <c r="N265">
        <f>IF($D265="","",IFERROR(VLOOKUP($D265,COA_Mapping!$A:$E,5,FALSE),""))</f>
        <v/>
      </c>
    </row>
    <row r="266">
      <c r="A266" s="10" t="n"/>
      <c r="E266">
        <f>IF($D266="","",IFERROR(VLOOKUP($D266,COA_Mapping!$A:$B,2,FALSE),""))</f>
        <v/>
      </c>
      <c r="J266" s="11" t="n"/>
      <c r="K266" s="9">
        <f>IF($A266="","",DATE(YEAR($A266),MONTH($A266),1))</f>
        <v/>
      </c>
      <c r="L266">
        <f>IF($D266="","",IFERROR(VLOOKUP($D266,COA_Mapping!$A:$C,3,FALSE),""))</f>
        <v/>
      </c>
      <c r="M266">
        <f>IF($D266="","",IFERROR(VLOOKUP($D266,COA_Mapping!$A:$D,4,FALSE),""))</f>
        <v/>
      </c>
      <c r="N266">
        <f>IF($D266="","",IFERROR(VLOOKUP($D266,COA_Mapping!$A:$E,5,FALSE),""))</f>
        <v/>
      </c>
    </row>
    <row r="267">
      <c r="A267" s="10" t="n"/>
      <c r="E267">
        <f>IF($D267="","",IFERROR(VLOOKUP($D267,COA_Mapping!$A:$B,2,FALSE),""))</f>
        <v/>
      </c>
      <c r="J267" s="11" t="n"/>
      <c r="K267" s="9">
        <f>IF($A267="","",DATE(YEAR($A267),MONTH($A267),1))</f>
        <v/>
      </c>
      <c r="L267">
        <f>IF($D267="","",IFERROR(VLOOKUP($D267,COA_Mapping!$A:$C,3,FALSE),""))</f>
        <v/>
      </c>
      <c r="M267">
        <f>IF($D267="","",IFERROR(VLOOKUP($D267,COA_Mapping!$A:$D,4,FALSE),""))</f>
        <v/>
      </c>
      <c r="N267">
        <f>IF($D267="","",IFERROR(VLOOKUP($D267,COA_Mapping!$A:$E,5,FALSE),""))</f>
        <v/>
      </c>
    </row>
    <row r="268">
      <c r="A268" s="10" t="n"/>
      <c r="E268">
        <f>IF($D268="","",IFERROR(VLOOKUP($D268,COA_Mapping!$A:$B,2,FALSE),""))</f>
        <v/>
      </c>
      <c r="J268" s="11" t="n"/>
      <c r="K268" s="9">
        <f>IF($A268="","",DATE(YEAR($A268),MONTH($A268),1))</f>
        <v/>
      </c>
      <c r="L268">
        <f>IF($D268="","",IFERROR(VLOOKUP($D268,COA_Mapping!$A:$C,3,FALSE),""))</f>
        <v/>
      </c>
      <c r="M268">
        <f>IF($D268="","",IFERROR(VLOOKUP($D268,COA_Mapping!$A:$D,4,FALSE),""))</f>
        <v/>
      </c>
      <c r="N268">
        <f>IF($D268="","",IFERROR(VLOOKUP($D268,COA_Mapping!$A:$E,5,FALSE),""))</f>
        <v/>
      </c>
    </row>
    <row r="269">
      <c r="A269" s="10" t="n"/>
      <c r="E269">
        <f>IF($D269="","",IFERROR(VLOOKUP($D269,COA_Mapping!$A:$B,2,FALSE),""))</f>
        <v/>
      </c>
      <c r="J269" s="11" t="n"/>
      <c r="K269" s="9">
        <f>IF($A269="","",DATE(YEAR($A269),MONTH($A269),1))</f>
        <v/>
      </c>
      <c r="L269">
        <f>IF($D269="","",IFERROR(VLOOKUP($D269,COA_Mapping!$A:$C,3,FALSE),""))</f>
        <v/>
      </c>
      <c r="M269">
        <f>IF($D269="","",IFERROR(VLOOKUP($D269,COA_Mapping!$A:$D,4,FALSE),""))</f>
        <v/>
      </c>
      <c r="N269">
        <f>IF($D269="","",IFERROR(VLOOKUP($D269,COA_Mapping!$A:$E,5,FALSE),""))</f>
        <v/>
      </c>
    </row>
    <row r="270">
      <c r="A270" s="10" t="n"/>
      <c r="E270">
        <f>IF($D270="","",IFERROR(VLOOKUP($D270,COA_Mapping!$A:$B,2,FALSE),""))</f>
        <v/>
      </c>
      <c r="J270" s="11" t="n"/>
      <c r="K270" s="9">
        <f>IF($A270="","",DATE(YEAR($A270),MONTH($A270),1))</f>
        <v/>
      </c>
      <c r="L270">
        <f>IF($D270="","",IFERROR(VLOOKUP($D270,COA_Mapping!$A:$C,3,FALSE),""))</f>
        <v/>
      </c>
      <c r="M270">
        <f>IF($D270="","",IFERROR(VLOOKUP($D270,COA_Mapping!$A:$D,4,FALSE),""))</f>
        <v/>
      </c>
      <c r="N270">
        <f>IF($D270="","",IFERROR(VLOOKUP($D270,COA_Mapping!$A:$E,5,FALSE),""))</f>
        <v/>
      </c>
    </row>
    <row r="271">
      <c r="A271" s="10" t="n"/>
      <c r="E271">
        <f>IF($D271="","",IFERROR(VLOOKUP($D271,COA_Mapping!$A:$B,2,FALSE),""))</f>
        <v/>
      </c>
      <c r="J271" s="11" t="n"/>
      <c r="K271" s="9">
        <f>IF($A271="","",DATE(YEAR($A271),MONTH($A271),1))</f>
        <v/>
      </c>
      <c r="L271">
        <f>IF($D271="","",IFERROR(VLOOKUP($D271,COA_Mapping!$A:$C,3,FALSE),""))</f>
        <v/>
      </c>
      <c r="M271">
        <f>IF($D271="","",IFERROR(VLOOKUP($D271,COA_Mapping!$A:$D,4,FALSE),""))</f>
        <v/>
      </c>
      <c r="N271">
        <f>IF($D271="","",IFERROR(VLOOKUP($D271,COA_Mapping!$A:$E,5,FALSE),""))</f>
        <v/>
      </c>
    </row>
    <row r="272">
      <c r="A272" s="10" t="n"/>
      <c r="E272">
        <f>IF($D272="","",IFERROR(VLOOKUP($D272,COA_Mapping!$A:$B,2,FALSE),""))</f>
        <v/>
      </c>
      <c r="J272" s="11" t="n"/>
      <c r="K272" s="9">
        <f>IF($A272="","",DATE(YEAR($A272),MONTH($A272),1))</f>
        <v/>
      </c>
      <c r="L272">
        <f>IF($D272="","",IFERROR(VLOOKUP($D272,COA_Mapping!$A:$C,3,FALSE),""))</f>
        <v/>
      </c>
      <c r="M272">
        <f>IF($D272="","",IFERROR(VLOOKUP($D272,COA_Mapping!$A:$D,4,FALSE),""))</f>
        <v/>
      </c>
      <c r="N272">
        <f>IF($D272="","",IFERROR(VLOOKUP($D272,COA_Mapping!$A:$E,5,FALSE),""))</f>
        <v/>
      </c>
    </row>
    <row r="273">
      <c r="A273" s="10" t="n"/>
      <c r="E273">
        <f>IF($D273="","",IFERROR(VLOOKUP($D273,COA_Mapping!$A:$B,2,FALSE),""))</f>
        <v/>
      </c>
      <c r="J273" s="11" t="n"/>
      <c r="K273" s="9">
        <f>IF($A273="","",DATE(YEAR($A273),MONTH($A273),1))</f>
        <v/>
      </c>
      <c r="L273">
        <f>IF($D273="","",IFERROR(VLOOKUP($D273,COA_Mapping!$A:$C,3,FALSE),""))</f>
        <v/>
      </c>
      <c r="M273">
        <f>IF($D273="","",IFERROR(VLOOKUP($D273,COA_Mapping!$A:$D,4,FALSE),""))</f>
        <v/>
      </c>
      <c r="N273">
        <f>IF($D273="","",IFERROR(VLOOKUP($D273,COA_Mapping!$A:$E,5,FALSE),""))</f>
        <v/>
      </c>
    </row>
    <row r="274">
      <c r="A274" s="10" t="n"/>
      <c r="E274">
        <f>IF($D274="","",IFERROR(VLOOKUP($D274,COA_Mapping!$A:$B,2,FALSE),""))</f>
        <v/>
      </c>
      <c r="J274" s="11" t="n"/>
      <c r="K274" s="9">
        <f>IF($A274="","",DATE(YEAR($A274),MONTH($A274),1))</f>
        <v/>
      </c>
      <c r="L274">
        <f>IF($D274="","",IFERROR(VLOOKUP($D274,COA_Mapping!$A:$C,3,FALSE),""))</f>
        <v/>
      </c>
      <c r="M274">
        <f>IF($D274="","",IFERROR(VLOOKUP($D274,COA_Mapping!$A:$D,4,FALSE),""))</f>
        <v/>
      </c>
      <c r="N274">
        <f>IF($D274="","",IFERROR(VLOOKUP($D274,COA_Mapping!$A:$E,5,FALSE),""))</f>
        <v/>
      </c>
    </row>
    <row r="275">
      <c r="A275" s="10" t="n"/>
      <c r="E275">
        <f>IF($D275="","",IFERROR(VLOOKUP($D275,COA_Mapping!$A:$B,2,FALSE),""))</f>
        <v/>
      </c>
      <c r="J275" s="11" t="n"/>
      <c r="K275" s="9">
        <f>IF($A275="","",DATE(YEAR($A275),MONTH($A275),1))</f>
        <v/>
      </c>
      <c r="L275">
        <f>IF($D275="","",IFERROR(VLOOKUP($D275,COA_Mapping!$A:$C,3,FALSE),""))</f>
        <v/>
      </c>
      <c r="M275">
        <f>IF($D275="","",IFERROR(VLOOKUP($D275,COA_Mapping!$A:$D,4,FALSE),""))</f>
        <v/>
      </c>
      <c r="N275">
        <f>IF($D275="","",IFERROR(VLOOKUP($D275,COA_Mapping!$A:$E,5,FALSE),""))</f>
        <v/>
      </c>
    </row>
    <row r="276">
      <c r="A276" s="10" t="n"/>
      <c r="E276">
        <f>IF($D276="","",IFERROR(VLOOKUP($D276,COA_Mapping!$A:$B,2,FALSE),""))</f>
        <v/>
      </c>
      <c r="J276" s="11" t="n"/>
      <c r="K276" s="9">
        <f>IF($A276="","",DATE(YEAR($A276),MONTH($A276),1))</f>
        <v/>
      </c>
      <c r="L276">
        <f>IF($D276="","",IFERROR(VLOOKUP($D276,COA_Mapping!$A:$C,3,FALSE),""))</f>
        <v/>
      </c>
      <c r="M276">
        <f>IF($D276="","",IFERROR(VLOOKUP($D276,COA_Mapping!$A:$D,4,FALSE),""))</f>
        <v/>
      </c>
      <c r="N276">
        <f>IF($D276="","",IFERROR(VLOOKUP($D276,COA_Mapping!$A:$E,5,FALSE),""))</f>
        <v/>
      </c>
    </row>
    <row r="277">
      <c r="A277" s="10" t="n"/>
      <c r="E277">
        <f>IF($D277="","",IFERROR(VLOOKUP($D277,COA_Mapping!$A:$B,2,FALSE),""))</f>
        <v/>
      </c>
      <c r="J277" s="11" t="n"/>
      <c r="K277" s="9">
        <f>IF($A277="","",DATE(YEAR($A277),MONTH($A277),1))</f>
        <v/>
      </c>
      <c r="L277">
        <f>IF($D277="","",IFERROR(VLOOKUP($D277,COA_Mapping!$A:$C,3,FALSE),""))</f>
        <v/>
      </c>
      <c r="M277">
        <f>IF($D277="","",IFERROR(VLOOKUP($D277,COA_Mapping!$A:$D,4,FALSE),""))</f>
        <v/>
      </c>
      <c r="N277">
        <f>IF($D277="","",IFERROR(VLOOKUP($D277,COA_Mapping!$A:$E,5,FALSE),""))</f>
        <v/>
      </c>
    </row>
    <row r="278">
      <c r="A278" s="10" t="n"/>
      <c r="E278">
        <f>IF($D278="","",IFERROR(VLOOKUP($D278,COA_Mapping!$A:$B,2,FALSE),""))</f>
        <v/>
      </c>
      <c r="J278" s="11" t="n"/>
      <c r="K278" s="9">
        <f>IF($A278="","",DATE(YEAR($A278),MONTH($A278),1))</f>
        <v/>
      </c>
      <c r="L278">
        <f>IF($D278="","",IFERROR(VLOOKUP($D278,COA_Mapping!$A:$C,3,FALSE),""))</f>
        <v/>
      </c>
      <c r="M278">
        <f>IF($D278="","",IFERROR(VLOOKUP($D278,COA_Mapping!$A:$D,4,FALSE),""))</f>
        <v/>
      </c>
      <c r="N278">
        <f>IF($D278="","",IFERROR(VLOOKUP($D278,COA_Mapping!$A:$E,5,FALSE),""))</f>
        <v/>
      </c>
    </row>
    <row r="279">
      <c r="A279" s="10" t="n"/>
      <c r="E279">
        <f>IF($D279="","",IFERROR(VLOOKUP($D279,COA_Mapping!$A:$B,2,FALSE),""))</f>
        <v/>
      </c>
      <c r="J279" s="11" t="n"/>
      <c r="K279" s="9">
        <f>IF($A279="","",DATE(YEAR($A279),MONTH($A279),1))</f>
        <v/>
      </c>
      <c r="L279">
        <f>IF($D279="","",IFERROR(VLOOKUP($D279,COA_Mapping!$A:$C,3,FALSE),""))</f>
        <v/>
      </c>
      <c r="M279">
        <f>IF($D279="","",IFERROR(VLOOKUP($D279,COA_Mapping!$A:$D,4,FALSE),""))</f>
        <v/>
      </c>
      <c r="N279">
        <f>IF($D279="","",IFERROR(VLOOKUP($D279,COA_Mapping!$A:$E,5,FALSE),""))</f>
        <v/>
      </c>
    </row>
    <row r="280">
      <c r="A280" s="10" t="n"/>
      <c r="E280">
        <f>IF($D280="","",IFERROR(VLOOKUP($D280,COA_Mapping!$A:$B,2,FALSE),""))</f>
        <v/>
      </c>
      <c r="J280" s="11" t="n"/>
      <c r="K280" s="9">
        <f>IF($A280="","",DATE(YEAR($A280),MONTH($A280),1))</f>
        <v/>
      </c>
      <c r="L280">
        <f>IF($D280="","",IFERROR(VLOOKUP($D280,COA_Mapping!$A:$C,3,FALSE),""))</f>
        <v/>
      </c>
      <c r="M280">
        <f>IF($D280="","",IFERROR(VLOOKUP($D280,COA_Mapping!$A:$D,4,FALSE),""))</f>
        <v/>
      </c>
      <c r="N280">
        <f>IF($D280="","",IFERROR(VLOOKUP($D280,COA_Mapping!$A:$E,5,FALSE),""))</f>
        <v/>
      </c>
    </row>
    <row r="281">
      <c r="A281" s="10" t="n"/>
      <c r="E281">
        <f>IF($D281="","",IFERROR(VLOOKUP($D281,COA_Mapping!$A:$B,2,FALSE),""))</f>
        <v/>
      </c>
      <c r="J281" s="11" t="n"/>
      <c r="K281" s="9">
        <f>IF($A281="","",DATE(YEAR($A281),MONTH($A281),1))</f>
        <v/>
      </c>
      <c r="L281">
        <f>IF($D281="","",IFERROR(VLOOKUP($D281,COA_Mapping!$A:$C,3,FALSE),""))</f>
        <v/>
      </c>
      <c r="M281">
        <f>IF($D281="","",IFERROR(VLOOKUP($D281,COA_Mapping!$A:$D,4,FALSE),""))</f>
        <v/>
      </c>
      <c r="N281">
        <f>IF($D281="","",IFERROR(VLOOKUP($D281,COA_Mapping!$A:$E,5,FALSE),""))</f>
        <v/>
      </c>
    </row>
    <row r="282">
      <c r="A282" s="10" t="n"/>
      <c r="E282">
        <f>IF($D282="","",IFERROR(VLOOKUP($D282,COA_Mapping!$A:$B,2,FALSE),""))</f>
        <v/>
      </c>
      <c r="J282" s="11" t="n"/>
      <c r="K282" s="9">
        <f>IF($A282="","",DATE(YEAR($A282),MONTH($A282),1))</f>
        <v/>
      </c>
      <c r="L282">
        <f>IF($D282="","",IFERROR(VLOOKUP($D282,COA_Mapping!$A:$C,3,FALSE),""))</f>
        <v/>
      </c>
      <c r="M282">
        <f>IF($D282="","",IFERROR(VLOOKUP($D282,COA_Mapping!$A:$D,4,FALSE),""))</f>
        <v/>
      </c>
      <c r="N282">
        <f>IF($D282="","",IFERROR(VLOOKUP($D282,COA_Mapping!$A:$E,5,FALSE),""))</f>
        <v/>
      </c>
    </row>
    <row r="283">
      <c r="A283" s="10" t="n"/>
      <c r="E283">
        <f>IF($D283="","",IFERROR(VLOOKUP($D283,COA_Mapping!$A:$B,2,FALSE),""))</f>
        <v/>
      </c>
      <c r="J283" s="11" t="n"/>
      <c r="K283" s="9">
        <f>IF($A283="","",DATE(YEAR($A283),MONTH($A283),1))</f>
        <v/>
      </c>
      <c r="L283">
        <f>IF($D283="","",IFERROR(VLOOKUP($D283,COA_Mapping!$A:$C,3,FALSE),""))</f>
        <v/>
      </c>
      <c r="M283">
        <f>IF($D283="","",IFERROR(VLOOKUP($D283,COA_Mapping!$A:$D,4,FALSE),""))</f>
        <v/>
      </c>
      <c r="N283">
        <f>IF($D283="","",IFERROR(VLOOKUP($D283,COA_Mapping!$A:$E,5,FALSE),""))</f>
        <v/>
      </c>
    </row>
    <row r="284">
      <c r="A284" s="10" t="n"/>
      <c r="E284">
        <f>IF($D284="","",IFERROR(VLOOKUP($D284,COA_Mapping!$A:$B,2,FALSE),""))</f>
        <v/>
      </c>
      <c r="J284" s="11" t="n"/>
      <c r="K284" s="9">
        <f>IF($A284="","",DATE(YEAR($A284),MONTH($A284),1))</f>
        <v/>
      </c>
      <c r="L284">
        <f>IF($D284="","",IFERROR(VLOOKUP($D284,COA_Mapping!$A:$C,3,FALSE),""))</f>
        <v/>
      </c>
      <c r="M284">
        <f>IF($D284="","",IFERROR(VLOOKUP($D284,COA_Mapping!$A:$D,4,FALSE),""))</f>
        <v/>
      </c>
      <c r="N284">
        <f>IF($D284="","",IFERROR(VLOOKUP($D284,COA_Mapping!$A:$E,5,FALSE),""))</f>
        <v/>
      </c>
    </row>
    <row r="285">
      <c r="A285" s="10" t="n"/>
      <c r="E285">
        <f>IF($D285="","",IFERROR(VLOOKUP($D285,COA_Mapping!$A:$B,2,FALSE),""))</f>
        <v/>
      </c>
      <c r="J285" s="11" t="n"/>
      <c r="K285" s="9">
        <f>IF($A285="","",DATE(YEAR($A285),MONTH($A285),1))</f>
        <v/>
      </c>
      <c r="L285">
        <f>IF($D285="","",IFERROR(VLOOKUP($D285,COA_Mapping!$A:$C,3,FALSE),""))</f>
        <v/>
      </c>
      <c r="M285">
        <f>IF($D285="","",IFERROR(VLOOKUP($D285,COA_Mapping!$A:$D,4,FALSE),""))</f>
        <v/>
      </c>
      <c r="N285">
        <f>IF($D285="","",IFERROR(VLOOKUP($D285,COA_Mapping!$A:$E,5,FALSE),""))</f>
        <v/>
      </c>
    </row>
    <row r="286">
      <c r="A286" s="10" t="n"/>
      <c r="E286">
        <f>IF($D286="","",IFERROR(VLOOKUP($D286,COA_Mapping!$A:$B,2,FALSE),""))</f>
        <v/>
      </c>
      <c r="J286" s="11" t="n"/>
      <c r="K286" s="9">
        <f>IF($A286="","",DATE(YEAR($A286),MONTH($A286),1))</f>
        <v/>
      </c>
      <c r="L286">
        <f>IF($D286="","",IFERROR(VLOOKUP($D286,COA_Mapping!$A:$C,3,FALSE),""))</f>
        <v/>
      </c>
      <c r="M286">
        <f>IF($D286="","",IFERROR(VLOOKUP($D286,COA_Mapping!$A:$D,4,FALSE),""))</f>
        <v/>
      </c>
      <c r="N286">
        <f>IF($D286="","",IFERROR(VLOOKUP($D286,COA_Mapping!$A:$E,5,FALSE),""))</f>
        <v/>
      </c>
    </row>
    <row r="287">
      <c r="A287" s="10" t="n"/>
      <c r="E287">
        <f>IF($D287="","",IFERROR(VLOOKUP($D287,COA_Mapping!$A:$B,2,FALSE),""))</f>
        <v/>
      </c>
      <c r="J287" s="11" t="n"/>
      <c r="K287" s="9">
        <f>IF($A287="","",DATE(YEAR($A287),MONTH($A287),1))</f>
        <v/>
      </c>
      <c r="L287">
        <f>IF($D287="","",IFERROR(VLOOKUP($D287,COA_Mapping!$A:$C,3,FALSE),""))</f>
        <v/>
      </c>
      <c r="M287">
        <f>IF($D287="","",IFERROR(VLOOKUP($D287,COA_Mapping!$A:$D,4,FALSE),""))</f>
        <v/>
      </c>
      <c r="N287">
        <f>IF($D287="","",IFERROR(VLOOKUP($D287,COA_Mapping!$A:$E,5,FALSE),""))</f>
        <v/>
      </c>
    </row>
    <row r="288">
      <c r="A288" s="10" t="n"/>
      <c r="E288">
        <f>IF($D288="","",IFERROR(VLOOKUP($D288,COA_Mapping!$A:$B,2,FALSE),""))</f>
        <v/>
      </c>
      <c r="J288" s="11" t="n"/>
      <c r="K288" s="9">
        <f>IF($A288="","",DATE(YEAR($A288),MONTH($A288),1))</f>
        <v/>
      </c>
      <c r="L288">
        <f>IF($D288="","",IFERROR(VLOOKUP($D288,COA_Mapping!$A:$C,3,FALSE),""))</f>
        <v/>
      </c>
      <c r="M288">
        <f>IF($D288="","",IFERROR(VLOOKUP($D288,COA_Mapping!$A:$D,4,FALSE),""))</f>
        <v/>
      </c>
      <c r="N288">
        <f>IF($D288="","",IFERROR(VLOOKUP($D288,COA_Mapping!$A:$E,5,FALSE),""))</f>
        <v/>
      </c>
    </row>
    <row r="289">
      <c r="A289" s="10" t="n"/>
      <c r="E289">
        <f>IF($D289="","",IFERROR(VLOOKUP($D289,COA_Mapping!$A:$B,2,FALSE),""))</f>
        <v/>
      </c>
      <c r="J289" s="11" t="n"/>
      <c r="K289" s="9">
        <f>IF($A289="","",DATE(YEAR($A289),MONTH($A289),1))</f>
        <v/>
      </c>
      <c r="L289">
        <f>IF($D289="","",IFERROR(VLOOKUP($D289,COA_Mapping!$A:$C,3,FALSE),""))</f>
        <v/>
      </c>
      <c r="M289">
        <f>IF($D289="","",IFERROR(VLOOKUP($D289,COA_Mapping!$A:$D,4,FALSE),""))</f>
        <v/>
      </c>
      <c r="N289">
        <f>IF($D289="","",IFERROR(VLOOKUP($D289,COA_Mapping!$A:$E,5,FALSE),""))</f>
        <v/>
      </c>
    </row>
    <row r="290">
      <c r="A290" s="10" t="n"/>
      <c r="E290">
        <f>IF($D290="","",IFERROR(VLOOKUP($D290,COA_Mapping!$A:$B,2,FALSE),""))</f>
        <v/>
      </c>
      <c r="J290" s="11" t="n"/>
      <c r="K290" s="9">
        <f>IF($A290="","",DATE(YEAR($A290),MONTH($A290),1))</f>
        <v/>
      </c>
      <c r="L290">
        <f>IF($D290="","",IFERROR(VLOOKUP($D290,COA_Mapping!$A:$C,3,FALSE),""))</f>
        <v/>
      </c>
      <c r="M290">
        <f>IF($D290="","",IFERROR(VLOOKUP($D290,COA_Mapping!$A:$D,4,FALSE),""))</f>
        <v/>
      </c>
      <c r="N290">
        <f>IF($D290="","",IFERROR(VLOOKUP($D290,COA_Mapping!$A:$E,5,FALSE),""))</f>
        <v/>
      </c>
    </row>
    <row r="291">
      <c r="A291" s="10" t="n"/>
      <c r="E291">
        <f>IF($D291="","",IFERROR(VLOOKUP($D291,COA_Mapping!$A:$B,2,FALSE),""))</f>
        <v/>
      </c>
      <c r="J291" s="11" t="n"/>
      <c r="K291" s="9">
        <f>IF($A291="","",DATE(YEAR($A291),MONTH($A291),1))</f>
        <v/>
      </c>
      <c r="L291">
        <f>IF($D291="","",IFERROR(VLOOKUP($D291,COA_Mapping!$A:$C,3,FALSE),""))</f>
        <v/>
      </c>
      <c r="M291">
        <f>IF($D291="","",IFERROR(VLOOKUP($D291,COA_Mapping!$A:$D,4,FALSE),""))</f>
        <v/>
      </c>
      <c r="N291">
        <f>IF($D291="","",IFERROR(VLOOKUP($D291,COA_Mapping!$A:$E,5,FALSE),""))</f>
        <v/>
      </c>
    </row>
    <row r="292">
      <c r="A292" s="10" t="n"/>
      <c r="E292">
        <f>IF($D292="","",IFERROR(VLOOKUP($D292,COA_Mapping!$A:$B,2,FALSE),""))</f>
        <v/>
      </c>
      <c r="J292" s="11" t="n"/>
      <c r="K292" s="9">
        <f>IF($A292="","",DATE(YEAR($A292),MONTH($A292),1))</f>
        <v/>
      </c>
      <c r="L292">
        <f>IF($D292="","",IFERROR(VLOOKUP($D292,COA_Mapping!$A:$C,3,FALSE),""))</f>
        <v/>
      </c>
      <c r="M292">
        <f>IF($D292="","",IFERROR(VLOOKUP($D292,COA_Mapping!$A:$D,4,FALSE),""))</f>
        <v/>
      </c>
      <c r="N292">
        <f>IF($D292="","",IFERROR(VLOOKUP($D292,COA_Mapping!$A:$E,5,FALSE),""))</f>
        <v/>
      </c>
    </row>
    <row r="293">
      <c r="A293" s="10" t="n"/>
      <c r="E293">
        <f>IF($D293="","",IFERROR(VLOOKUP($D293,COA_Mapping!$A:$B,2,FALSE),""))</f>
        <v/>
      </c>
      <c r="J293" s="11" t="n"/>
      <c r="K293" s="9">
        <f>IF($A293="","",DATE(YEAR($A293),MONTH($A293),1))</f>
        <v/>
      </c>
      <c r="L293">
        <f>IF($D293="","",IFERROR(VLOOKUP($D293,COA_Mapping!$A:$C,3,FALSE),""))</f>
        <v/>
      </c>
      <c r="M293">
        <f>IF($D293="","",IFERROR(VLOOKUP($D293,COA_Mapping!$A:$D,4,FALSE),""))</f>
        <v/>
      </c>
      <c r="N293">
        <f>IF($D293="","",IFERROR(VLOOKUP($D293,COA_Mapping!$A:$E,5,FALSE),""))</f>
        <v/>
      </c>
    </row>
    <row r="294">
      <c r="A294" s="10" t="n"/>
      <c r="E294">
        <f>IF($D294="","",IFERROR(VLOOKUP($D294,COA_Mapping!$A:$B,2,FALSE),""))</f>
        <v/>
      </c>
      <c r="J294" s="11" t="n"/>
      <c r="K294" s="9">
        <f>IF($A294="","",DATE(YEAR($A294),MONTH($A294),1))</f>
        <v/>
      </c>
      <c r="L294">
        <f>IF($D294="","",IFERROR(VLOOKUP($D294,COA_Mapping!$A:$C,3,FALSE),""))</f>
        <v/>
      </c>
      <c r="M294">
        <f>IF($D294="","",IFERROR(VLOOKUP($D294,COA_Mapping!$A:$D,4,FALSE),""))</f>
        <v/>
      </c>
      <c r="N294">
        <f>IF($D294="","",IFERROR(VLOOKUP($D294,COA_Mapping!$A:$E,5,FALSE),""))</f>
        <v/>
      </c>
    </row>
    <row r="295">
      <c r="A295" s="10" t="n"/>
      <c r="E295">
        <f>IF($D295="","",IFERROR(VLOOKUP($D295,COA_Mapping!$A:$B,2,FALSE),""))</f>
        <v/>
      </c>
      <c r="J295" s="11" t="n"/>
      <c r="K295" s="9">
        <f>IF($A295="","",DATE(YEAR($A295),MONTH($A295),1))</f>
        <v/>
      </c>
      <c r="L295">
        <f>IF($D295="","",IFERROR(VLOOKUP($D295,COA_Mapping!$A:$C,3,FALSE),""))</f>
        <v/>
      </c>
      <c r="M295">
        <f>IF($D295="","",IFERROR(VLOOKUP($D295,COA_Mapping!$A:$D,4,FALSE),""))</f>
        <v/>
      </c>
      <c r="N295">
        <f>IF($D295="","",IFERROR(VLOOKUP($D295,COA_Mapping!$A:$E,5,FALSE),""))</f>
        <v/>
      </c>
    </row>
    <row r="296">
      <c r="A296" s="10" t="n"/>
      <c r="E296">
        <f>IF($D296="","",IFERROR(VLOOKUP($D296,COA_Mapping!$A:$B,2,FALSE),""))</f>
        <v/>
      </c>
      <c r="J296" s="11" t="n"/>
      <c r="K296" s="9">
        <f>IF($A296="","",DATE(YEAR($A296),MONTH($A296),1))</f>
        <v/>
      </c>
      <c r="L296">
        <f>IF($D296="","",IFERROR(VLOOKUP($D296,COA_Mapping!$A:$C,3,FALSE),""))</f>
        <v/>
      </c>
      <c r="M296">
        <f>IF($D296="","",IFERROR(VLOOKUP($D296,COA_Mapping!$A:$D,4,FALSE),""))</f>
        <v/>
      </c>
      <c r="N296">
        <f>IF($D296="","",IFERROR(VLOOKUP($D296,COA_Mapping!$A:$E,5,FALSE),""))</f>
        <v/>
      </c>
    </row>
    <row r="297">
      <c r="A297" s="10" t="n"/>
      <c r="E297">
        <f>IF($D297="","",IFERROR(VLOOKUP($D297,COA_Mapping!$A:$B,2,FALSE),""))</f>
        <v/>
      </c>
      <c r="J297" s="11" t="n"/>
      <c r="K297" s="9">
        <f>IF($A297="","",DATE(YEAR($A297),MONTH($A297),1))</f>
        <v/>
      </c>
      <c r="L297">
        <f>IF($D297="","",IFERROR(VLOOKUP($D297,COA_Mapping!$A:$C,3,FALSE),""))</f>
        <v/>
      </c>
      <c r="M297">
        <f>IF($D297="","",IFERROR(VLOOKUP($D297,COA_Mapping!$A:$D,4,FALSE),""))</f>
        <v/>
      </c>
      <c r="N297">
        <f>IF($D297="","",IFERROR(VLOOKUP($D297,COA_Mapping!$A:$E,5,FALSE),""))</f>
        <v/>
      </c>
    </row>
    <row r="298">
      <c r="A298" s="10" t="n"/>
      <c r="E298">
        <f>IF($D298="","",IFERROR(VLOOKUP($D298,COA_Mapping!$A:$B,2,FALSE),""))</f>
        <v/>
      </c>
      <c r="J298" s="11" t="n"/>
      <c r="K298" s="9">
        <f>IF($A298="","",DATE(YEAR($A298),MONTH($A298),1))</f>
        <v/>
      </c>
      <c r="L298">
        <f>IF($D298="","",IFERROR(VLOOKUP($D298,COA_Mapping!$A:$C,3,FALSE),""))</f>
        <v/>
      </c>
      <c r="M298">
        <f>IF($D298="","",IFERROR(VLOOKUP($D298,COA_Mapping!$A:$D,4,FALSE),""))</f>
        <v/>
      </c>
      <c r="N298">
        <f>IF($D298="","",IFERROR(VLOOKUP($D298,COA_Mapping!$A:$E,5,FALSE),""))</f>
        <v/>
      </c>
    </row>
    <row r="299">
      <c r="A299" s="10" t="n"/>
      <c r="E299">
        <f>IF($D299="","",IFERROR(VLOOKUP($D299,COA_Mapping!$A:$B,2,FALSE),""))</f>
        <v/>
      </c>
      <c r="J299" s="11" t="n"/>
      <c r="K299" s="9">
        <f>IF($A299="","",DATE(YEAR($A299),MONTH($A299),1))</f>
        <v/>
      </c>
      <c r="L299">
        <f>IF($D299="","",IFERROR(VLOOKUP($D299,COA_Mapping!$A:$C,3,FALSE),""))</f>
        <v/>
      </c>
      <c r="M299">
        <f>IF($D299="","",IFERROR(VLOOKUP($D299,COA_Mapping!$A:$D,4,FALSE),""))</f>
        <v/>
      </c>
      <c r="N299">
        <f>IF($D299="","",IFERROR(VLOOKUP($D299,COA_Mapping!$A:$E,5,FALSE),""))</f>
        <v/>
      </c>
    </row>
    <row r="300">
      <c r="A300" s="10" t="n"/>
      <c r="E300">
        <f>IF($D300="","",IFERROR(VLOOKUP($D300,COA_Mapping!$A:$B,2,FALSE),""))</f>
        <v/>
      </c>
      <c r="J300" s="11" t="n"/>
      <c r="K300" s="9">
        <f>IF($A300="","",DATE(YEAR($A300),MONTH($A300),1))</f>
        <v/>
      </c>
      <c r="L300">
        <f>IF($D300="","",IFERROR(VLOOKUP($D300,COA_Mapping!$A:$C,3,FALSE),""))</f>
        <v/>
      </c>
      <c r="M300">
        <f>IF($D300="","",IFERROR(VLOOKUP($D300,COA_Mapping!$A:$D,4,FALSE),""))</f>
        <v/>
      </c>
      <c r="N300">
        <f>IF($D300="","",IFERROR(VLOOKUP($D300,COA_Mapping!$A:$E,5,FALSE),""))</f>
        <v/>
      </c>
    </row>
    <row r="301">
      <c r="A301" s="10" t="n"/>
      <c r="E301">
        <f>IF($D301="","",IFERROR(VLOOKUP($D301,COA_Mapping!$A:$B,2,FALSE),""))</f>
        <v/>
      </c>
      <c r="J301" s="11" t="n"/>
      <c r="K301" s="9">
        <f>IF($A301="","",DATE(YEAR($A301),MONTH($A301),1))</f>
        <v/>
      </c>
      <c r="L301">
        <f>IF($D301="","",IFERROR(VLOOKUP($D301,COA_Mapping!$A:$C,3,FALSE),""))</f>
        <v/>
      </c>
      <c r="M301">
        <f>IF($D301="","",IFERROR(VLOOKUP($D301,COA_Mapping!$A:$D,4,FALSE),""))</f>
        <v/>
      </c>
      <c r="N301">
        <f>IF($D301="","",IFERROR(VLOOKUP($D301,COA_Mapping!$A:$E,5,FALSE),""))</f>
        <v/>
      </c>
    </row>
    <row r="302">
      <c r="A302" s="10" t="n"/>
      <c r="E302">
        <f>IF($D302="","",IFERROR(VLOOKUP($D302,COA_Mapping!$A:$B,2,FALSE),""))</f>
        <v/>
      </c>
      <c r="J302" s="11" t="n"/>
      <c r="K302" s="9">
        <f>IF($A302="","",DATE(YEAR($A302),MONTH($A302),1))</f>
        <v/>
      </c>
      <c r="L302">
        <f>IF($D302="","",IFERROR(VLOOKUP($D302,COA_Mapping!$A:$C,3,FALSE),""))</f>
        <v/>
      </c>
      <c r="M302">
        <f>IF($D302="","",IFERROR(VLOOKUP($D302,COA_Mapping!$A:$D,4,FALSE),""))</f>
        <v/>
      </c>
      <c r="N302">
        <f>IF($D302="","",IFERROR(VLOOKUP($D302,COA_Mapping!$A:$E,5,FALSE),""))</f>
        <v/>
      </c>
    </row>
    <row r="303">
      <c r="A303" s="10" t="n"/>
      <c r="E303">
        <f>IF($D303="","",IFERROR(VLOOKUP($D303,COA_Mapping!$A:$B,2,FALSE),""))</f>
        <v/>
      </c>
      <c r="J303" s="11" t="n"/>
      <c r="K303" s="9">
        <f>IF($A303="","",DATE(YEAR($A303),MONTH($A303),1))</f>
        <v/>
      </c>
      <c r="L303">
        <f>IF($D303="","",IFERROR(VLOOKUP($D303,COA_Mapping!$A:$C,3,FALSE),""))</f>
        <v/>
      </c>
      <c r="M303">
        <f>IF($D303="","",IFERROR(VLOOKUP($D303,COA_Mapping!$A:$D,4,FALSE),""))</f>
        <v/>
      </c>
      <c r="N303">
        <f>IF($D303="","",IFERROR(VLOOKUP($D303,COA_Mapping!$A:$E,5,FALSE),""))</f>
        <v/>
      </c>
    </row>
    <row r="304">
      <c r="A304" s="10" t="n"/>
      <c r="E304">
        <f>IF($D304="","",IFERROR(VLOOKUP($D304,COA_Mapping!$A:$B,2,FALSE),""))</f>
        <v/>
      </c>
      <c r="J304" s="11" t="n"/>
      <c r="K304" s="9">
        <f>IF($A304="","",DATE(YEAR($A304),MONTH($A304),1))</f>
        <v/>
      </c>
      <c r="L304">
        <f>IF($D304="","",IFERROR(VLOOKUP($D304,COA_Mapping!$A:$C,3,FALSE),""))</f>
        <v/>
      </c>
      <c r="M304">
        <f>IF($D304="","",IFERROR(VLOOKUP($D304,COA_Mapping!$A:$D,4,FALSE),""))</f>
        <v/>
      </c>
      <c r="N304">
        <f>IF($D304="","",IFERROR(VLOOKUP($D304,COA_Mapping!$A:$E,5,FALSE),""))</f>
        <v/>
      </c>
    </row>
    <row r="305">
      <c r="A305" s="10" t="n"/>
      <c r="E305">
        <f>IF($D305="","",IFERROR(VLOOKUP($D305,COA_Mapping!$A:$B,2,FALSE),""))</f>
        <v/>
      </c>
      <c r="J305" s="11" t="n"/>
      <c r="K305" s="9">
        <f>IF($A305="","",DATE(YEAR($A305),MONTH($A305),1))</f>
        <v/>
      </c>
      <c r="L305">
        <f>IF($D305="","",IFERROR(VLOOKUP($D305,COA_Mapping!$A:$C,3,FALSE),""))</f>
        <v/>
      </c>
      <c r="M305">
        <f>IF($D305="","",IFERROR(VLOOKUP($D305,COA_Mapping!$A:$D,4,FALSE),""))</f>
        <v/>
      </c>
      <c r="N305">
        <f>IF($D305="","",IFERROR(VLOOKUP($D305,COA_Mapping!$A:$E,5,FALSE),""))</f>
        <v/>
      </c>
    </row>
    <row r="306">
      <c r="A306" s="10" t="n"/>
      <c r="E306">
        <f>IF($D306="","",IFERROR(VLOOKUP($D306,COA_Mapping!$A:$B,2,FALSE),""))</f>
        <v/>
      </c>
      <c r="J306" s="11" t="n"/>
      <c r="K306" s="9">
        <f>IF($A306="","",DATE(YEAR($A306),MONTH($A306),1))</f>
        <v/>
      </c>
      <c r="L306">
        <f>IF($D306="","",IFERROR(VLOOKUP($D306,COA_Mapping!$A:$C,3,FALSE),""))</f>
        <v/>
      </c>
      <c r="M306">
        <f>IF($D306="","",IFERROR(VLOOKUP($D306,COA_Mapping!$A:$D,4,FALSE),""))</f>
        <v/>
      </c>
      <c r="N306">
        <f>IF($D306="","",IFERROR(VLOOKUP($D306,COA_Mapping!$A:$E,5,FALSE),""))</f>
        <v/>
      </c>
    </row>
    <row r="307">
      <c r="A307" s="10" t="n"/>
      <c r="E307">
        <f>IF($D307="","",IFERROR(VLOOKUP($D307,COA_Mapping!$A:$B,2,FALSE),""))</f>
        <v/>
      </c>
      <c r="J307" s="11" t="n"/>
      <c r="K307" s="9">
        <f>IF($A307="","",DATE(YEAR($A307),MONTH($A307),1))</f>
        <v/>
      </c>
      <c r="L307">
        <f>IF($D307="","",IFERROR(VLOOKUP($D307,COA_Mapping!$A:$C,3,FALSE),""))</f>
        <v/>
      </c>
      <c r="M307">
        <f>IF($D307="","",IFERROR(VLOOKUP($D307,COA_Mapping!$A:$D,4,FALSE),""))</f>
        <v/>
      </c>
      <c r="N307">
        <f>IF($D307="","",IFERROR(VLOOKUP($D307,COA_Mapping!$A:$E,5,FALSE),""))</f>
        <v/>
      </c>
    </row>
    <row r="308">
      <c r="A308" s="10" t="n"/>
      <c r="E308">
        <f>IF($D308="","",IFERROR(VLOOKUP($D308,COA_Mapping!$A:$B,2,FALSE),""))</f>
        <v/>
      </c>
      <c r="J308" s="11" t="n"/>
      <c r="K308" s="9">
        <f>IF($A308="","",DATE(YEAR($A308),MONTH($A308),1))</f>
        <v/>
      </c>
      <c r="L308">
        <f>IF($D308="","",IFERROR(VLOOKUP($D308,COA_Mapping!$A:$C,3,FALSE),""))</f>
        <v/>
      </c>
      <c r="M308">
        <f>IF($D308="","",IFERROR(VLOOKUP($D308,COA_Mapping!$A:$D,4,FALSE),""))</f>
        <v/>
      </c>
      <c r="N308">
        <f>IF($D308="","",IFERROR(VLOOKUP($D308,COA_Mapping!$A:$E,5,FALSE),""))</f>
        <v/>
      </c>
    </row>
    <row r="309">
      <c r="A309" s="10" t="n"/>
      <c r="E309">
        <f>IF($D309="","",IFERROR(VLOOKUP($D309,COA_Mapping!$A:$B,2,FALSE),""))</f>
        <v/>
      </c>
      <c r="J309" s="11" t="n"/>
      <c r="K309" s="9">
        <f>IF($A309="","",DATE(YEAR($A309),MONTH($A309),1))</f>
        <v/>
      </c>
      <c r="L309">
        <f>IF($D309="","",IFERROR(VLOOKUP($D309,COA_Mapping!$A:$C,3,FALSE),""))</f>
        <v/>
      </c>
      <c r="M309">
        <f>IF($D309="","",IFERROR(VLOOKUP($D309,COA_Mapping!$A:$D,4,FALSE),""))</f>
        <v/>
      </c>
      <c r="N309">
        <f>IF($D309="","",IFERROR(VLOOKUP($D309,COA_Mapping!$A:$E,5,FALSE),""))</f>
        <v/>
      </c>
    </row>
    <row r="310">
      <c r="A310" s="10" t="n"/>
      <c r="E310">
        <f>IF($D310="","",IFERROR(VLOOKUP($D310,COA_Mapping!$A:$B,2,FALSE),""))</f>
        <v/>
      </c>
      <c r="J310" s="11" t="n"/>
      <c r="K310" s="9">
        <f>IF($A310="","",DATE(YEAR($A310),MONTH($A310),1))</f>
        <v/>
      </c>
      <c r="L310">
        <f>IF($D310="","",IFERROR(VLOOKUP($D310,COA_Mapping!$A:$C,3,FALSE),""))</f>
        <v/>
      </c>
      <c r="M310">
        <f>IF($D310="","",IFERROR(VLOOKUP($D310,COA_Mapping!$A:$D,4,FALSE),""))</f>
        <v/>
      </c>
      <c r="N310">
        <f>IF($D310="","",IFERROR(VLOOKUP($D310,COA_Mapping!$A:$E,5,FALSE),""))</f>
        <v/>
      </c>
    </row>
    <row r="311">
      <c r="A311" s="10" t="n"/>
      <c r="E311">
        <f>IF($D311="","",IFERROR(VLOOKUP($D311,COA_Mapping!$A:$B,2,FALSE),""))</f>
        <v/>
      </c>
      <c r="J311" s="11" t="n"/>
      <c r="K311" s="9">
        <f>IF($A311="","",DATE(YEAR($A311),MONTH($A311),1))</f>
        <v/>
      </c>
      <c r="L311">
        <f>IF($D311="","",IFERROR(VLOOKUP($D311,COA_Mapping!$A:$C,3,FALSE),""))</f>
        <v/>
      </c>
      <c r="M311">
        <f>IF($D311="","",IFERROR(VLOOKUP($D311,COA_Mapping!$A:$D,4,FALSE),""))</f>
        <v/>
      </c>
      <c r="N311">
        <f>IF($D311="","",IFERROR(VLOOKUP($D311,COA_Mapping!$A:$E,5,FALSE),""))</f>
        <v/>
      </c>
    </row>
    <row r="312">
      <c r="A312" s="10" t="n"/>
      <c r="E312">
        <f>IF($D312="","",IFERROR(VLOOKUP($D312,COA_Mapping!$A:$B,2,FALSE),""))</f>
        <v/>
      </c>
      <c r="J312" s="11" t="n"/>
      <c r="K312" s="9">
        <f>IF($A312="","",DATE(YEAR($A312),MONTH($A312),1))</f>
        <v/>
      </c>
      <c r="L312">
        <f>IF($D312="","",IFERROR(VLOOKUP($D312,COA_Mapping!$A:$C,3,FALSE),""))</f>
        <v/>
      </c>
      <c r="M312">
        <f>IF($D312="","",IFERROR(VLOOKUP($D312,COA_Mapping!$A:$D,4,FALSE),""))</f>
        <v/>
      </c>
      <c r="N312">
        <f>IF($D312="","",IFERROR(VLOOKUP($D312,COA_Mapping!$A:$E,5,FALSE),""))</f>
        <v/>
      </c>
    </row>
    <row r="313">
      <c r="A313" s="10" t="n"/>
      <c r="E313">
        <f>IF($D313="","",IFERROR(VLOOKUP($D313,COA_Mapping!$A:$B,2,FALSE),""))</f>
        <v/>
      </c>
      <c r="J313" s="11" t="n"/>
      <c r="K313" s="9">
        <f>IF($A313="","",DATE(YEAR($A313),MONTH($A313),1))</f>
        <v/>
      </c>
      <c r="L313">
        <f>IF($D313="","",IFERROR(VLOOKUP($D313,COA_Mapping!$A:$C,3,FALSE),""))</f>
        <v/>
      </c>
      <c r="M313">
        <f>IF($D313="","",IFERROR(VLOOKUP($D313,COA_Mapping!$A:$D,4,FALSE),""))</f>
        <v/>
      </c>
      <c r="N313">
        <f>IF($D313="","",IFERROR(VLOOKUP($D313,COA_Mapping!$A:$E,5,FALSE),""))</f>
        <v/>
      </c>
    </row>
    <row r="314">
      <c r="A314" s="10" t="n"/>
      <c r="E314">
        <f>IF($D314="","",IFERROR(VLOOKUP($D314,COA_Mapping!$A:$B,2,FALSE),""))</f>
        <v/>
      </c>
      <c r="J314" s="11" t="n"/>
      <c r="K314" s="9">
        <f>IF($A314="","",DATE(YEAR($A314),MONTH($A314),1))</f>
        <v/>
      </c>
      <c r="L314">
        <f>IF($D314="","",IFERROR(VLOOKUP($D314,COA_Mapping!$A:$C,3,FALSE),""))</f>
        <v/>
      </c>
      <c r="M314">
        <f>IF($D314="","",IFERROR(VLOOKUP($D314,COA_Mapping!$A:$D,4,FALSE),""))</f>
        <v/>
      </c>
      <c r="N314">
        <f>IF($D314="","",IFERROR(VLOOKUP($D314,COA_Mapping!$A:$E,5,FALSE),""))</f>
        <v/>
      </c>
    </row>
    <row r="315">
      <c r="A315" s="10" t="n"/>
      <c r="E315">
        <f>IF($D315="","",IFERROR(VLOOKUP($D315,COA_Mapping!$A:$B,2,FALSE),""))</f>
        <v/>
      </c>
      <c r="J315" s="11" t="n"/>
      <c r="K315" s="9">
        <f>IF($A315="","",DATE(YEAR($A315),MONTH($A315),1))</f>
        <v/>
      </c>
      <c r="L315">
        <f>IF($D315="","",IFERROR(VLOOKUP($D315,COA_Mapping!$A:$C,3,FALSE),""))</f>
        <v/>
      </c>
      <c r="M315">
        <f>IF($D315="","",IFERROR(VLOOKUP($D315,COA_Mapping!$A:$D,4,FALSE),""))</f>
        <v/>
      </c>
      <c r="N315">
        <f>IF($D315="","",IFERROR(VLOOKUP($D315,COA_Mapping!$A:$E,5,FALSE),""))</f>
        <v/>
      </c>
    </row>
    <row r="316">
      <c r="A316" s="10" t="n"/>
      <c r="E316">
        <f>IF($D316="","",IFERROR(VLOOKUP($D316,COA_Mapping!$A:$B,2,FALSE),""))</f>
        <v/>
      </c>
      <c r="J316" s="11" t="n"/>
      <c r="K316" s="9">
        <f>IF($A316="","",DATE(YEAR($A316),MONTH($A316),1))</f>
        <v/>
      </c>
      <c r="L316">
        <f>IF($D316="","",IFERROR(VLOOKUP($D316,COA_Mapping!$A:$C,3,FALSE),""))</f>
        <v/>
      </c>
      <c r="M316">
        <f>IF($D316="","",IFERROR(VLOOKUP($D316,COA_Mapping!$A:$D,4,FALSE),""))</f>
        <v/>
      </c>
      <c r="N316">
        <f>IF($D316="","",IFERROR(VLOOKUP($D316,COA_Mapping!$A:$E,5,FALSE),""))</f>
        <v/>
      </c>
    </row>
    <row r="317">
      <c r="A317" s="10" t="n"/>
      <c r="E317">
        <f>IF($D317="","",IFERROR(VLOOKUP($D317,COA_Mapping!$A:$B,2,FALSE),""))</f>
        <v/>
      </c>
      <c r="J317" s="11" t="n"/>
      <c r="K317" s="9">
        <f>IF($A317="","",DATE(YEAR($A317),MONTH($A317),1))</f>
        <v/>
      </c>
      <c r="L317">
        <f>IF($D317="","",IFERROR(VLOOKUP($D317,COA_Mapping!$A:$C,3,FALSE),""))</f>
        <v/>
      </c>
      <c r="M317">
        <f>IF($D317="","",IFERROR(VLOOKUP($D317,COA_Mapping!$A:$D,4,FALSE),""))</f>
        <v/>
      </c>
      <c r="N317">
        <f>IF($D317="","",IFERROR(VLOOKUP($D317,COA_Mapping!$A:$E,5,FALSE),""))</f>
        <v/>
      </c>
    </row>
    <row r="318">
      <c r="A318" s="10" t="n"/>
      <c r="E318">
        <f>IF($D318="","",IFERROR(VLOOKUP($D318,COA_Mapping!$A:$B,2,FALSE),""))</f>
        <v/>
      </c>
      <c r="J318" s="11" t="n"/>
      <c r="K318" s="9">
        <f>IF($A318="","",DATE(YEAR($A318),MONTH($A318),1))</f>
        <v/>
      </c>
      <c r="L318">
        <f>IF($D318="","",IFERROR(VLOOKUP($D318,COA_Mapping!$A:$C,3,FALSE),""))</f>
        <v/>
      </c>
      <c r="M318">
        <f>IF($D318="","",IFERROR(VLOOKUP($D318,COA_Mapping!$A:$D,4,FALSE),""))</f>
        <v/>
      </c>
      <c r="N318">
        <f>IF($D318="","",IFERROR(VLOOKUP($D318,COA_Mapping!$A:$E,5,FALSE),""))</f>
        <v/>
      </c>
    </row>
    <row r="319">
      <c r="A319" s="10" t="n"/>
      <c r="E319">
        <f>IF($D319="","",IFERROR(VLOOKUP($D319,COA_Mapping!$A:$B,2,FALSE),""))</f>
        <v/>
      </c>
      <c r="J319" s="11" t="n"/>
      <c r="K319" s="9">
        <f>IF($A319="","",DATE(YEAR($A319),MONTH($A319),1))</f>
        <v/>
      </c>
      <c r="L319">
        <f>IF($D319="","",IFERROR(VLOOKUP($D319,COA_Mapping!$A:$C,3,FALSE),""))</f>
        <v/>
      </c>
      <c r="M319">
        <f>IF($D319="","",IFERROR(VLOOKUP($D319,COA_Mapping!$A:$D,4,FALSE),""))</f>
        <v/>
      </c>
      <c r="N319">
        <f>IF($D319="","",IFERROR(VLOOKUP($D319,COA_Mapping!$A:$E,5,FALSE),""))</f>
        <v/>
      </c>
    </row>
    <row r="320">
      <c r="A320" s="10" t="n"/>
      <c r="E320">
        <f>IF($D320="","",IFERROR(VLOOKUP($D320,COA_Mapping!$A:$B,2,FALSE),""))</f>
        <v/>
      </c>
      <c r="J320" s="11" t="n"/>
      <c r="K320" s="9">
        <f>IF($A320="","",DATE(YEAR($A320),MONTH($A320),1))</f>
        <v/>
      </c>
      <c r="L320">
        <f>IF($D320="","",IFERROR(VLOOKUP($D320,COA_Mapping!$A:$C,3,FALSE),""))</f>
        <v/>
      </c>
      <c r="M320">
        <f>IF($D320="","",IFERROR(VLOOKUP($D320,COA_Mapping!$A:$D,4,FALSE),""))</f>
        <v/>
      </c>
      <c r="N320">
        <f>IF($D320="","",IFERROR(VLOOKUP($D320,COA_Mapping!$A:$E,5,FALSE),""))</f>
        <v/>
      </c>
    </row>
    <row r="321">
      <c r="A321" s="10" t="n"/>
      <c r="E321">
        <f>IF($D321="","",IFERROR(VLOOKUP($D321,COA_Mapping!$A:$B,2,FALSE),""))</f>
        <v/>
      </c>
      <c r="J321" s="11" t="n"/>
      <c r="K321" s="9">
        <f>IF($A321="","",DATE(YEAR($A321),MONTH($A321),1))</f>
        <v/>
      </c>
      <c r="L321">
        <f>IF($D321="","",IFERROR(VLOOKUP($D321,COA_Mapping!$A:$C,3,FALSE),""))</f>
        <v/>
      </c>
      <c r="M321">
        <f>IF($D321="","",IFERROR(VLOOKUP($D321,COA_Mapping!$A:$D,4,FALSE),""))</f>
        <v/>
      </c>
      <c r="N321">
        <f>IF($D321="","",IFERROR(VLOOKUP($D321,COA_Mapping!$A:$E,5,FALSE),""))</f>
        <v/>
      </c>
    </row>
    <row r="322">
      <c r="A322" s="10" t="n"/>
      <c r="E322">
        <f>IF($D322="","",IFERROR(VLOOKUP($D322,COA_Mapping!$A:$B,2,FALSE),""))</f>
        <v/>
      </c>
      <c r="J322" s="11" t="n"/>
      <c r="K322" s="9">
        <f>IF($A322="","",DATE(YEAR($A322),MONTH($A322),1))</f>
        <v/>
      </c>
      <c r="L322">
        <f>IF($D322="","",IFERROR(VLOOKUP($D322,COA_Mapping!$A:$C,3,FALSE),""))</f>
        <v/>
      </c>
      <c r="M322">
        <f>IF($D322="","",IFERROR(VLOOKUP($D322,COA_Mapping!$A:$D,4,FALSE),""))</f>
        <v/>
      </c>
      <c r="N322">
        <f>IF($D322="","",IFERROR(VLOOKUP($D322,COA_Mapping!$A:$E,5,FALSE),""))</f>
        <v/>
      </c>
    </row>
    <row r="323">
      <c r="A323" s="10" t="n"/>
      <c r="E323">
        <f>IF($D323="","",IFERROR(VLOOKUP($D323,COA_Mapping!$A:$B,2,FALSE),""))</f>
        <v/>
      </c>
      <c r="J323" s="11" t="n"/>
      <c r="K323" s="9">
        <f>IF($A323="","",DATE(YEAR($A323),MONTH($A323),1))</f>
        <v/>
      </c>
      <c r="L323">
        <f>IF($D323="","",IFERROR(VLOOKUP($D323,COA_Mapping!$A:$C,3,FALSE),""))</f>
        <v/>
      </c>
      <c r="M323">
        <f>IF($D323="","",IFERROR(VLOOKUP($D323,COA_Mapping!$A:$D,4,FALSE),""))</f>
        <v/>
      </c>
      <c r="N323">
        <f>IF($D323="","",IFERROR(VLOOKUP($D323,COA_Mapping!$A:$E,5,FALSE),""))</f>
        <v/>
      </c>
    </row>
    <row r="324">
      <c r="A324" s="10" t="n"/>
      <c r="E324">
        <f>IF($D324="","",IFERROR(VLOOKUP($D324,COA_Mapping!$A:$B,2,FALSE),""))</f>
        <v/>
      </c>
      <c r="J324" s="11" t="n"/>
      <c r="K324" s="9">
        <f>IF($A324="","",DATE(YEAR($A324),MONTH($A324),1))</f>
        <v/>
      </c>
      <c r="L324">
        <f>IF($D324="","",IFERROR(VLOOKUP($D324,COA_Mapping!$A:$C,3,FALSE),""))</f>
        <v/>
      </c>
      <c r="M324">
        <f>IF($D324="","",IFERROR(VLOOKUP($D324,COA_Mapping!$A:$D,4,FALSE),""))</f>
        <v/>
      </c>
      <c r="N324">
        <f>IF($D324="","",IFERROR(VLOOKUP($D324,COA_Mapping!$A:$E,5,FALSE),""))</f>
        <v/>
      </c>
    </row>
    <row r="325">
      <c r="A325" s="10" t="n"/>
      <c r="E325">
        <f>IF($D325="","",IFERROR(VLOOKUP($D325,COA_Mapping!$A:$B,2,FALSE),""))</f>
        <v/>
      </c>
      <c r="J325" s="11" t="n"/>
      <c r="K325" s="9">
        <f>IF($A325="","",DATE(YEAR($A325),MONTH($A325),1))</f>
        <v/>
      </c>
      <c r="L325">
        <f>IF($D325="","",IFERROR(VLOOKUP($D325,COA_Mapping!$A:$C,3,FALSE),""))</f>
        <v/>
      </c>
      <c r="M325">
        <f>IF($D325="","",IFERROR(VLOOKUP($D325,COA_Mapping!$A:$D,4,FALSE),""))</f>
        <v/>
      </c>
      <c r="N325">
        <f>IF($D325="","",IFERROR(VLOOKUP($D325,COA_Mapping!$A:$E,5,FALSE),""))</f>
        <v/>
      </c>
    </row>
    <row r="326">
      <c r="A326" s="10" t="n"/>
      <c r="E326">
        <f>IF($D326="","",IFERROR(VLOOKUP($D326,COA_Mapping!$A:$B,2,FALSE),""))</f>
        <v/>
      </c>
      <c r="J326" s="11" t="n"/>
      <c r="K326" s="9">
        <f>IF($A326="","",DATE(YEAR($A326),MONTH($A326),1))</f>
        <v/>
      </c>
      <c r="L326">
        <f>IF($D326="","",IFERROR(VLOOKUP($D326,COA_Mapping!$A:$C,3,FALSE),""))</f>
        <v/>
      </c>
      <c r="M326">
        <f>IF($D326="","",IFERROR(VLOOKUP($D326,COA_Mapping!$A:$D,4,FALSE),""))</f>
        <v/>
      </c>
      <c r="N326">
        <f>IF($D326="","",IFERROR(VLOOKUP($D326,COA_Mapping!$A:$E,5,FALSE),""))</f>
        <v/>
      </c>
    </row>
    <row r="327">
      <c r="A327" s="10" t="n"/>
      <c r="E327">
        <f>IF($D327="","",IFERROR(VLOOKUP($D327,COA_Mapping!$A:$B,2,FALSE),""))</f>
        <v/>
      </c>
      <c r="J327" s="11" t="n"/>
      <c r="K327" s="9">
        <f>IF($A327="","",DATE(YEAR($A327),MONTH($A327),1))</f>
        <v/>
      </c>
      <c r="L327">
        <f>IF($D327="","",IFERROR(VLOOKUP($D327,COA_Mapping!$A:$C,3,FALSE),""))</f>
        <v/>
      </c>
      <c r="M327">
        <f>IF($D327="","",IFERROR(VLOOKUP($D327,COA_Mapping!$A:$D,4,FALSE),""))</f>
        <v/>
      </c>
      <c r="N327">
        <f>IF($D327="","",IFERROR(VLOOKUP($D327,COA_Mapping!$A:$E,5,FALSE),""))</f>
        <v/>
      </c>
    </row>
    <row r="328">
      <c r="A328" s="10" t="n"/>
      <c r="E328">
        <f>IF($D328="","",IFERROR(VLOOKUP($D328,COA_Mapping!$A:$B,2,FALSE),""))</f>
        <v/>
      </c>
      <c r="J328" s="11" t="n"/>
      <c r="K328" s="9">
        <f>IF($A328="","",DATE(YEAR($A328),MONTH($A328),1))</f>
        <v/>
      </c>
      <c r="L328">
        <f>IF($D328="","",IFERROR(VLOOKUP($D328,COA_Mapping!$A:$C,3,FALSE),""))</f>
        <v/>
      </c>
      <c r="M328">
        <f>IF($D328="","",IFERROR(VLOOKUP($D328,COA_Mapping!$A:$D,4,FALSE),""))</f>
        <v/>
      </c>
      <c r="N328">
        <f>IF($D328="","",IFERROR(VLOOKUP($D328,COA_Mapping!$A:$E,5,FALSE),""))</f>
        <v/>
      </c>
    </row>
    <row r="329">
      <c r="A329" s="10" t="n"/>
      <c r="E329">
        <f>IF($D329="","",IFERROR(VLOOKUP($D329,COA_Mapping!$A:$B,2,FALSE),""))</f>
        <v/>
      </c>
      <c r="J329" s="11" t="n"/>
      <c r="K329" s="9">
        <f>IF($A329="","",DATE(YEAR($A329),MONTH($A329),1))</f>
        <v/>
      </c>
      <c r="L329">
        <f>IF($D329="","",IFERROR(VLOOKUP($D329,COA_Mapping!$A:$C,3,FALSE),""))</f>
        <v/>
      </c>
      <c r="M329">
        <f>IF($D329="","",IFERROR(VLOOKUP($D329,COA_Mapping!$A:$D,4,FALSE),""))</f>
        <v/>
      </c>
      <c r="N329">
        <f>IF($D329="","",IFERROR(VLOOKUP($D329,COA_Mapping!$A:$E,5,FALSE),""))</f>
        <v/>
      </c>
    </row>
    <row r="330">
      <c r="A330" s="10" t="n"/>
      <c r="E330">
        <f>IF($D330="","",IFERROR(VLOOKUP($D330,COA_Mapping!$A:$B,2,FALSE),""))</f>
        <v/>
      </c>
      <c r="J330" s="11" t="n"/>
      <c r="K330" s="9">
        <f>IF($A330="","",DATE(YEAR($A330),MONTH($A330),1))</f>
        <v/>
      </c>
      <c r="L330">
        <f>IF($D330="","",IFERROR(VLOOKUP($D330,COA_Mapping!$A:$C,3,FALSE),""))</f>
        <v/>
      </c>
      <c r="M330">
        <f>IF($D330="","",IFERROR(VLOOKUP($D330,COA_Mapping!$A:$D,4,FALSE),""))</f>
        <v/>
      </c>
      <c r="N330">
        <f>IF($D330="","",IFERROR(VLOOKUP($D330,COA_Mapping!$A:$E,5,FALSE),""))</f>
        <v/>
      </c>
    </row>
    <row r="331">
      <c r="A331" s="10" t="n"/>
      <c r="E331">
        <f>IF($D331="","",IFERROR(VLOOKUP($D331,COA_Mapping!$A:$B,2,FALSE),""))</f>
        <v/>
      </c>
      <c r="J331" s="11" t="n"/>
      <c r="K331" s="9">
        <f>IF($A331="","",DATE(YEAR($A331),MONTH($A331),1))</f>
        <v/>
      </c>
      <c r="L331">
        <f>IF($D331="","",IFERROR(VLOOKUP($D331,COA_Mapping!$A:$C,3,FALSE),""))</f>
        <v/>
      </c>
      <c r="M331">
        <f>IF($D331="","",IFERROR(VLOOKUP($D331,COA_Mapping!$A:$D,4,FALSE),""))</f>
        <v/>
      </c>
      <c r="N331">
        <f>IF($D331="","",IFERROR(VLOOKUP($D331,COA_Mapping!$A:$E,5,FALSE),""))</f>
        <v/>
      </c>
    </row>
    <row r="332">
      <c r="A332" s="10" t="n"/>
      <c r="E332">
        <f>IF($D332="","",IFERROR(VLOOKUP($D332,COA_Mapping!$A:$B,2,FALSE),""))</f>
        <v/>
      </c>
      <c r="J332" s="11" t="n"/>
      <c r="K332" s="9">
        <f>IF($A332="","",DATE(YEAR($A332),MONTH($A332),1))</f>
        <v/>
      </c>
      <c r="L332">
        <f>IF($D332="","",IFERROR(VLOOKUP($D332,COA_Mapping!$A:$C,3,FALSE),""))</f>
        <v/>
      </c>
      <c r="M332">
        <f>IF($D332="","",IFERROR(VLOOKUP($D332,COA_Mapping!$A:$D,4,FALSE),""))</f>
        <v/>
      </c>
      <c r="N332">
        <f>IF($D332="","",IFERROR(VLOOKUP($D332,COA_Mapping!$A:$E,5,FALSE),""))</f>
        <v/>
      </c>
    </row>
    <row r="333">
      <c r="A333" s="10" t="n"/>
      <c r="E333">
        <f>IF($D333="","",IFERROR(VLOOKUP($D333,COA_Mapping!$A:$B,2,FALSE),""))</f>
        <v/>
      </c>
      <c r="J333" s="11" t="n"/>
      <c r="K333" s="9">
        <f>IF($A333="","",DATE(YEAR($A333),MONTH($A333),1))</f>
        <v/>
      </c>
      <c r="L333">
        <f>IF($D333="","",IFERROR(VLOOKUP($D333,COA_Mapping!$A:$C,3,FALSE),""))</f>
        <v/>
      </c>
      <c r="M333">
        <f>IF($D333="","",IFERROR(VLOOKUP($D333,COA_Mapping!$A:$D,4,FALSE),""))</f>
        <v/>
      </c>
      <c r="N333">
        <f>IF($D333="","",IFERROR(VLOOKUP($D333,COA_Mapping!$A:$E,5,FALSE),""))</f>
        <v/>
      </c>
    </row>
    <row r="334">
      <c r="A334" s="10" t="n"/>
      <c r="E334">
        <f>IF($D334="","",IFERROR(VLOOKUP($D334,COA_Mapping!$A:$B,2,FALSE),""))</f>
        <v/>
      </c>
      <c r="J334" s="11" t="n"/>
      <c r="K334" s="9">
        <f>IF($A334="","",DATE(YEAR($A334),MONTH($A334),1))</f>
        <v/>
      </c>
      <c r="L334">
        <f>IF($D334="","",IFERROR(VLOOKUP($D334,COA_Mapping!$A:$C,3,FALSE),""))</f>
        <v/>
      </c>
      <c r="M334">
        <f>IF($D334="","",IFERROR(VLOOKUP($D334,COA_Mapping!$A:$D,4,FALSE),""))</f>
        <v/>
      </c>
      <c r="N334">
        <f>IF($D334="","",IFERROR(VLOOKUP($D334,COA_Mapping!$A:$E,5,FALSE),""))</f>
        <v/>
      </c>
    </row>
    <row r="335">
      <c r="A335" s="10" t="n"/>
      <c r="E335">
        <f>IF($D335="","",IFERROR(VLOOKUP($D335,COA_Mapping!$A:$B,2,FALSE),""))</f>
        <v/>
      </c>
      <c r="J335" s="11" t="n"/>
      <c r="K335" s="9">
        <f>IF($A335="","",DATE(YEAR($A335),MONTH($A335),1))</f>
        <v/>
      </c>
      <c r="L335">
        <f>IF($D335="","",IFERROR(VLOOKUP($D335,COA_Mapping!$A:$C,3,FALSE),""))</f>
        <v/>
      </c>
      <c r="M335">
        <f>IF($D335="","",IFERROR(VLOOKUP($D335,COA_Mapping!$A:$D,4,FALSE),""))</f>
        <v/>
      </c>
      <c r="N335">
        <f>IF($D335="","",IFERROR(VLOOKUP($D335,COA_Mapping!$A:$E,5,FALSE),""))</f>
        <v/>
      </c>
    </row>
    <row r="336">
      <c r="A336" s="10" t="n"/>
      <c r="E336">
        <f>IF($D336="","",IFERROR(VLOOKUP($D336,COA_Mapping!$A:$B,2,FALSE),""))</f>
        <v/>
      </c>
      <c r="J336" s="11" t="n"/>
      <c r="K336" s="9">
        <f>IF($A336="","",DATE(YEAR($A336),MONTH($A336),1))</f>
        <v/>
      </c>
      <c r="L336">
        <f>IF($D336="","",IFERROR(VLOOKUP($D336,COA_Mapping!$A:$C,3,FALSE),""))</f>
        <v/>
      </c>
      <c r="M336">
        <f>IF($D336="","",IFERROR(VLOOKUP($D336,COA_Mapping!$A:$D,4,FALSE),""))</f>
        <v/>
      </c>
      <c r="N336">
        <f>IF($D336="","",IFERROR(VLOOKUP($D336,COA_Mapping!$A:$E,5,FALSE),""))</f>
        <v/>
      </c>
    </row>
    <row r="337">
      <c r="A337" s="10" t="n"/>
      <c r="E337">
        <f>IF($D337="","",IFERROR(VLOOKUP($D337,COA_Mapping!$A:$B,2,FALSE),""))</f>
        <v/>
      </c>
      <c r="J337" s="11" t="n"/>
      <c r="K337" s="9">
        <f>IF($A337="","",DATE(YEAR($A337),MONTH($A337),1))</f>
        <v/>
      </c>
      <c r="L337">
        <f>IF($D337="","",IFERROR(VLOOKUP($D337,COA_Mapping!$A:$C,3,FALSE),""))</f>
        <v/>
      </c>
      <c r="M337">
        <f>IF($D337="","",IFERROR(VLOOKUP($D337,COA_Mapping!$A:$D,4,FALSE),""))</f>
        <v/>
      </c>
      <c r="N337">
        <f>IF($D337="","",IFERROR(VLOOKUP($D337,COA_Mapping!$A:$E,5,FALSE),""))</f>
        <v/>
      </c>
    </row>
    <row r="338">
      <c r="A338" s="10" t="n"/>
      <c r="E338">
        <f>IF($D338="","",IFERROR(VLOOKUP($D338,COA_Mapping!$A:$B,2,FALSE),""))</f>
        <v/>
      </c>
      <c r="J338" s="11" t="n"/>
      <c r="K338" s="9">
        <f>IF($A338="","",DATE(YEAR($A338),MONTH($A338),1))</f>
        <v/>
      </c>
      <c r="L338">
        <f>IF($D338="","",IFERROR(VLOOKUP($D338,COA_Mapping!$A:$C,3,FALSE),""))</f>
        <v/>
      </c>
      <c r="M338">
        <f>IF($D338="","",IFERROR(VLOOKUP($D338,COA_Mapping!$A:$D,4,FALSE),""))</f>
        <v/>
      </c>
      <c r="N338">
        <f>IF($D338="","",IFERROR(VLOOKUP($D338,COA_Mapping!$A:$E,5,FALSE),""))</f>
        <v/>
      </c>
    </row>
    <row r="339">
      <c r="A339" s="10" t="n"/>
      <c r="E339">
        <f>IF($D339="","",IFERROR(VLOOKUP($D339,COA_Mapping!$A:$B,2,FALSE),""))</f>
        <v/>
      </c>
      <c r="J339" s="11" t="n"/>
      <c r="K339" s="9">
        <f>IF($A339="","",DATE(YEAR($A339),MONTH($A339),1))</f>
        <v/>
      </c>
      <c r="L339">
        <f>IF($D339="","",IFERROR(VLOOKUP($D339,COA_Mapping!$A:$C,3,FALSE),""))</f>
        <v/>
      </c>
      <c r="M339">
        <f>IF($D339="","",IFERROR(VLOOKUP($D339,COA_Mapping!$A:$D,4,FALSE),""))</f>
        <v/>
      </c>
      <c r="N339">
        <f>IF($D339="","",IFERROR(VLOOKUP($D339,COA_Mapping!$A:$E,5,FALSE),""))</f>
        <v/>
      </c>
    </row>
    <row r="340">
      <c r="A340" s="10" t="n"/>
      <c r="E340">
        <f>IF($D340="","",IFERROR(VLOOKUP($D340,COA_Mapping!$A:$B,2,FALSE),""))</f>
        <v/>
      </c>
      <c r="J340" s="11" t="n"/>
      <c r="K340" s="9">
        <f>IF($A340="","",DATE(YEAR($A340),MONTH($A340),1))</f>
        <v/>
      </c>
      <c r="L340">
        <f>IF($D340="","",IFERROR(VLOOKUP($D340,COA_Mapping!$A:$C,3,FALSE),""))</f>
        <v/>
      </c>
      <c r="M340">
        <f>IF($D340="","",IFERROR(VLOOKUP($D340,COA_Mapping!$A:$D,4,FALSE),""))</f>
        <v/>
      </c>
      <c r="N340">
        <f>IF($D340="","",IFERROR(VLOOKUP($D340,COA_Mapping!$A:$E,5,FALSE),""))</f>
        <v/>
      </c>
    </row>
    <row r="341">
      <c r="A341" s="10" t="n"/>
      <c r="E341">
        <f>IF($D341="","",IFERROR(VLOOKUP($D341,COA_Mapping!$A:$B,2,FALSE),""))</f>
        <v/>
      </c>
      <c r="J341" s="11" t="n"/>
      <c r="K341" s="9">
        <f>IF($A341="","",DATE(YEAR($A341),MONTH($A341),1))</f>
        <v/>
      </c>
      <c r="L341">
        <f>IF($D341="","",IFERROR(VLOOKUP($D341,COA_Mapping!$A:$C,3,FALSE),""))</f>
        <v/>
      </c>
      <c r="M341">
        <f>IF($D341="","",IFERROR(VLOOKUP($D341,COA_Mapping!$A:$D,4,FALSE),""))</f>
        <v/>
      </c>
      <c r="N341">
        <f>IF($D341="","",IFERROR(VLOOKUP($D341,COA_Mapping!$A:$E,5,FALSE),""))</f>
        <v/>
      </c>
    </row>
    <row r="342">
      <c r="A342" s="10" t="n"/>
      <c r="E342">
        <f>IF($D342="","",IFERROR(VLOOKUP($D342,COA_Mapping!$A:$B,2,FALSE),""))</f>
        <v/>
      </c>
      <c r="J342" s="11" t="n"/>
      <c r="K342" s="9">
        <f>IF($A342="","",DATE(YEAR($A342),MONTH($A342),1))</f>
        <v/>
      </c>
      <c r="L342">
        <f>IF($D342="","",IFERROR(VLOOKUP($D342,COA_Mapping!$A:$C,3,FALSE),""))</f>
        <v/>
      </c>
      <c r="M342">
        <f>IF($D342="","",IFERROR(VLOOKUP($D342,COA_Mapping!$A:$D,4,FALSE),""))</f>
        <v/>
      </c>
      <c r="N342">
        <f>IF($D342="","",IFERROR(VLOOKUP($D342,COA_Mapping!$A:$E,5,FALSE),""))</f>
        <v/>
      </c>
    </row>
    <row r="343">
      <c r="A343" s="10" t="n"/>
      <c r="E343">
        <f>IF($D343="","",IFERROR(VLOOKUP($D343,COA_Mapping!$A:$B,2,FALSE),""))</f>
        <v/>
      </c>
      <c r="J343" s="11" t="n"/>
      <c r="K343" s="9">
        <f>IF($A343="","",DATE(YEAR($A343),MONTH($A343),1))</f>
        <v/>
      </c>
      <c r="L343">
        <f>IF($D343="","",IFERROR(VLOOKUP($D343,COA_Mapping!$A:$C,3,FALSE),""))</f>
        <v/>
      </c>
      <c r="M343">
        <f>IF($D343="","",IFERROR(VLOOKUP($D343,COA_Mapping!$A:$D,4,FALSE),""))</f>
        <v/>
      </c>
      <c r="N343">
        <f>IF($D343="","",IFERROR(VLOOKUP($D343,COA_Mapping!$A:$E,5,FALSE),""))</f>
        <v/>
      </c>
    </row>
    <row r="344">
      <c r="A344" s="10" t="n"/>
      <c r="E344">
        <f>IF($D344="","",IFERROR(VLOOKUP($D344,COA_Mapping!$A:$B,2,FALSE),""))</f>
        <v/>
      </c>
      <c r="J344" s="11" t="n"/>
      <c r="K344" s="9">
        <f>IF($A344="","",DATE(YEAR($A344),MONTH($A344),1))</f>
        <v/>
      </c>
      <c r="L344">
        <f>IF($D344="","",IFERROR(VLOOKUP($D344,COA_Mapping!$A:$C,3,FALSE),""))</f>
        <v/>
      </c>
      <c r="M344">
        <f>IF($D344="","",IFERROR(VLOOKUP($D344,COA_Mapping!$A:$D,4,FALSE),""))</f>
        <v/>
      </c>
      <c r="N344">
        <f>IF($D344="","",IFERROR(VLOOKUP($D344,COA_Mapping!$A:$E,5,FALSE),""))</f>
        <v/>
      </c>
    </row>
    <row r="345">
      <c r="A345" s="10" t="n"/>
      <c r="E345">
        <f>IF($D345="","",IFERROR(VLOOKUP($D345,COA_Mapping!$A:$B,2,FALSE),""))</f>
        <v/>
      </c>
      <c r="J345" s="11" t="n"/>
      <c r="K345" s="9">
        <f>IF($A345="","",DATE(YEAR($A345),MONTH($A345),1))</f>
        <v/>
      </c>
      <c r="L345">
        <f>IF($D345="","",IFERROR(VLOOKUP($D345,COA_Mapping!$A:$C,3,FALSE),""))</f>
        <v/>
      </c>
      <c r="M345">
        <f>IF($D345="","",IFERROR(VLOOKUP($D345,COA_Mapping!$A:$D,4,FALSE),""))</f>
        <v/>
      </c>
      <c r="N345">
        <f>IF($D345="","",IFERROR(VLOOKUP($D345,COA_Mapping!$A:$E,5,FALSE),""))</f>
        <v/>
      </c>
    </row>
    <row r="346">
      <c r="A346" s="10" t="n"/>
      <c r="E346">
        <f>IF($D346="","",IFERROR(VLOOKUP($D346,COA_Mapping!$A:$B,2,FALSE),""))</f>
        <v/>
      </c>
      <c r="J346" s="11" t="n"/>
      <c r="K346" s="9">
        <f>IF($A346="","",DATE(YEAR($A346),MONTH($A346),1))</f>
        <v/>
      </c>
      <c r="L346">
        <f>IF($D346="","",IFERROR(VLOOKUP($D346,COA_Mapping!$A:$C,3,FALSE),""))</f>
        <v/>
      </c>
      <c r="M346">
        <f>IF($D346="","",IFERROR(VLOOKUP($D346,COA_Mapping!$A:$D,4,FALSE),""))</f>
        <v/>
      </c>
      <c r="N346">
        <f>IF($D346="","",IFERROR(VLOOKUP($D346,COA_Mapping!$A:$E,5,FALSE),""))</f>
        <v/>
      </c>
    </row>
    <row r="347">
      <c r="A347" s="10" t="n"/>
      <c r="E347">
        <f>IF($D347="","",IFERROR(VLOOKUP($D347,COA_Mapping!$A:$B,2,FALSE),""))</f>
        <v/>
      </c>
      <c r="J347" s="11" t="n"/>
      <c r="K347" s="9">
        <f>IF($A347="","",DATE(YEAR($A347),MONTH($A347),1))</f>
        <v/>
      </c>
      <c r="L347">
        <f>IF($D347="","",IFERROR(VLOOKUP($D347,COA_Mapping!$A:$C,3,FALSE),""))</f>
        <v/>
      </c>
      <c r="M347">
        <f>IF($D347="","",IFERROR(VLOOKUP($D347,COA_Mapping!$A:$D,4,FALSE),""))</f>
        <v/>
      </c>
      <c r="N347">
        <f>IF($D347="","",IFERROR(VLOOKUP($D347,COA_Mapping!$A:$E,5,FALSE),""))</f>
        <v/>
      </c>
    </row>
    <row r="348">
      <c r="A348" s="10" t="n"/>
      <c r="E348">
        <f>IF($D348="","",IFERROR(VLOOKUP($D348,COA_Mapping!$A:$B,2,FALSE),""))</f>
        <v/>
      </c>
      <c r="J348" s="11" t="n"/>
      <c r="K348" s="9">
        <f>IF($A348="","",DATE(YEAR($A348),MONTH($A348),1))</f>
        <v/>
      </c>
      <c r="L348">
        <f>IF($D348="","",IFERROR(VLOOKUP($D348,COA_Mapping!$A:$C,3,FALSE),""))</f>
        <v/>
      </c>
      <c r="M348">
        <f>IF($D348="","",IFERROR(VLOOKUP($D348,COA_Mapping!$A:$D,4,FALSE),""))</f>
        <v/>
      </c>
      <c r="N348">
        <f>IF($D348="","",IFERROR(VLOOKUP($D348,COA_Mapping!$A:$E,5,FALSE),""))</f>
        <v/>
      </c>
    </row>
    <row r="349">
      <c r="A349" s="10" t="n"/>
      <c r="E349">
        <f>IF($D349="","",IFERROR(VLOOKUP($D349,COA_Mapping!$A:$B,2,FALSE),""))</f>
        <v/>
      </c>
      <c r="J349" s="11" t="n"/>
      <c r="K349" s="9">
        <f>IF($A349="","",DATE(YEAR($A349),MONTH($A349),1))</f>
        <v/>
      </c>
      <c r="L349">
        <f>IF($D349="","",IFERROR(VLOOKUP($D349,COA_Mapping!$A:$C,3,FALSE),""))</f>
        <v/>
      </c>
      <c r="M349">
        <f>IF($D349="","",IFERROR(VLOOKUP($D349,COA_Mapping!$A:$D,4,FALSE),""))</f>
        <v/>
      </c>
      <c r="N349">
        <f>IF($D349="","",IFERROR(VLOOKUP($D349,COA_Mapping!$A:$E,5,FALSE),""))</f>
        <v/>
      </c>
    </row>
    <row r="350">
      <c r="A350" s="10" t="n"/>
      <c r="E350">
        <f>IF($D350="","",IFERROR(VLOOKUP($D350,COA_Mapping!$A:$B,2,FALSE),""))</f>
        <v/>
      </c>
      <c r="J350" s="11" t="n"/>
      <c r="K350" s="9">
        <f>IF($A350="","",DATE(YEAR($A350),MONTH($A350),1))</f>
        <v/>
      </c>
      <c r="L350">
        <f>IF($D350="","",IFERROR(VLOOKUP($D350,COA_Mapping!$A:$C,3,FALSE),""))</f>
        <v/>
      </c>
      <c r="M350">
        <f>IF($D350="","",IFERROR(VLOOKUP($D350,COA_Mapping!$A:$D,4,FALSE),""))</f>
        <v/>
      </c>
      <c r="N350">
        <f>IF($D350="","",IFERROR(VLOOKUP($D350,COA_Mapping!$A:$E,5,FALSE),""))</f>
        <v/>
      </c>
    </row>
    <row r="351">
      <c r="A351" s="10" t="n"/>
      <c r="E351">
        <f>IF($D351="","",IFERROR(VLOOKUP($D351,COA_Mapping!$A:$B,2,FALSE),""))</f>
        <v/>
      </c>
      <c r="J351" s="11" t="n"/>
      <c r="K351" s="9">
        <f>IF($A351="","",DATE(YEAR($A351),MONTH($A351),1))</f>
        <v/>
      </c>
      <c r="L351">
        <f>IF($D351="","",IFERROR(VLOOKUP($D351,COA_Mapping!$A:$C,3,FALSE),""))</f>
        <v/>
      </c>
      <c r="M351">
        <f>IF($D351="","",IFERROR(VLOOKUP($D351,COA_Mapping!$A:$D,4,FALSE),""))</f>
        <v/>
      </c>
      <c r="N351">
        <f>IF($D351="","",IFERROR(VLOOKUP($D351,COA_Mapping!$A:$E,5,FALSE),""))</f>
        <v/>
      </c>
    </row>
    <row r="352">
      <c r="A352" s="10" t="n"/>
      <c r="E352">
        <f>IF($D352="","",IFERROR(VLOOKUP($D352,COA_Mapping!$A:$B,2,FALSE),""))</f>
        <v/>
      </c>
      <c r="J352" s="11" t="n"/>
      <c r="K352" s="9">
        <f>IF($A352="","",DATE(YEAR($A352),MONTH($A352),1))</f>
        <v/>
      </c>
      <c r="L352">
        <f>IF($D352="","",IFERROR(VLOOKUP($D352,COA_Mapping!$A:$C,3,FALSE),""))</f>
        <v/>
      </c>
      <c r="M352">
        <f>IF($D352="","",IFERROR(VLOOKUP($D352,COA_Mapping!$A:$D,4,FALSE),""))</f>
        <v/>
      </c>
      <c r="N352">
        <f>IF($D352="","",IFERROR(VLOOKUP($D352,COA_Mapping!$A:$E,5,FALSE),""))</f>
        <v/>
      </c>
    </row>
    <row r="353">
      <c r="A353" s="10" t="n"/>
      <c r="E353">
        <f>IF($D353="","",IFERROR(VLOOKUP($D353,COA_Mapping!$A:$B,2,FALSE),""))</f>
        <v/>
      </c>
      <c r="J353" s="11" t="n"/>
      <c r="K353" s="9">
        <f>IF($A353="","",DATE(YEAR($A353),MONTH($A353),1))</f>
        <v/>
      </c>
      <c r="L353">
        <f>IF($D353="","",IFERROR(VLOOKUP($D353,COA_Mapping!$A:$C,3,FALSE),""))</f>
        <v/>
      </c>
      <c r="M353">
        <f>IF($D353="","",IFERROR(VLOOKUP($D353,COA_Mapping!$A:$D,4,FALSE),""))</f>
        <v/>
      </c>
      <c r="N353">
        <f>IF($D353="","",IFERROR(VLOOKUP($D353,COA_Mapping!$A:$E,5,FALSE),""))</f>
        <v/>
      </c>
    </row>
    <row r="354">
      <c r="A354" s="10" t="n"/>
      <c r="E354">
        <f>IF($D354="","",IFERROR(VLOOKUP($D354,COA_Mapping!$A:$B,2,FALSE),""))</f>
        <v/>
      </c>
      <c r="J354" s="11" t="n"/>
      <c r="K354" s="9">
        <f>IF($A354="","",DATE(YEAR($A354),MONTH($A354),1))</f>
        <v/>
      </c>
      <c r="L354">
        <f>IF($D354="","",IFERROR(VLOOKUP($D354,COA_Mapping!$A:$C,3,FALSE),""))</f>
        <v/>
      </c>
      <c r="M354">
        <f>IF($D354="","",IFERROR(VLOOKUP($D354,COA_Mapping!$A:$D,4,FALSE),""))</f>
        <v/>
      </c>
      <c r="N354">
        <f>IF($D354="","",IFERROR(VLOOKUP($D354,COA_Mapping!$A:$E,5,FALSE),""))</f>
        <v/>
      </c>
    </row>
    <row r="355">
      <c r="A355" s="10" t="n"/>
      <c r="E355">
        <f>IF($D355="","",IFERROR(VLOOKUP($D355,COA_Mapping!$A:$B,2,FALSE),""))</f>
        <v/>
      </c>
      <c r="J355" s="11" t="n"/>
      <c r="K355" s="9">
        <f>IF($A355="","",DATE(YEAR($A355),MONTH($A355),1))</f>
        <v/>
      </c>
      <c r="L355">
        <f>IF($D355="","",IFERROR(VLOOKUP($D355,COA_Mapping!$A:$C,3,FALSE),""))</f>
        <v/>
      </c>
      <c r="M355">
        <f>IF($D355="","",IFERROR(VLOOKUP($D355,COA_Mapping!$A:$D,4,FALSE),""))</f>
        <v/>
      </c>
      <c r="N355">
        <f>IF($D355="","",IFERROR(VLOOKUP($D355,COA_Mapping!$A:$E,5,FALSE),""))</f>
        <v/>
      </c>
    </row>
    <row r="356">
      <c r="A356" s="10" t="n"/>
      <c r="E356">
        <f>IF($D356="","",IFERROR(VLOOKUP($D356,COA_Mapping!$A:$B,2,FALSE),""))</f>
        <v/>
      </c>
      <c r="J356" s="11" t="n"/>
      <c r="K356" s="9">
        <f>IF($A356="","",DATE(YEAR($A356),MONTH($A356),1))</f>
        <v/>
      </c>
      <c r="L356">
        <f>IF($D356="","",IFERROR(VLOOKUP($D356,COA_Mapping!$A:$C,3,FALSE),""))</f>
        <v/>
      </c>
      <c r="M356">
        <f>IF($D356="","",IFERROR(VLOOKUP($D356,COA_Mapping!$A:$D,4,FALSE),""))</f>
        <v/>
      </c>
      <c r="N356">
        <f>IF($D356="","",IFERROR(VLOOKUP($D356,COA_Mapping!$A:$E,5,FALSE),""))</f>
        <v/>
      </c>
    </row>
    <row r="357">
      <c r="A357" s="10" t="n"/>
      <c r="E357">
        <f>IF($D357="","",IFERROR(VLOOKUP($D357,COA_Mapping!$A:$B,2,FALSE),""))</f>
        <v/>
      </c>
      <c r="J357" s="11" t="n"/>
      <c r="K357" s="9">
        <f>IF($A357="","",DATE(YEAR($A357),MONTH($A357),1))</f>
        <v/>
      </c>
      <c r="L357">
        <f>IF($D357="","",IFERROR(VLOOKUP($D357,COA_Mapping!$A:$C,3,FALSE),""))</f>
        <v/>
      </c>
      <c r="M357">
        <f>IF($D357="","",IFERROR(VLOOKUP($D357,COA_Mapping!$A:$D,4,FALSE),""))</f>
        <v/>
      </c>
      <c r="N357">
        <f>IF($D357="","",IFERROR(VLOOKUP($D357,COA_Mapping!$A:$E,5,FALSE),""))</f>
        <v/>
      </c>
    </row>
    <row r="358">
      <c r="A358" s="10" t="n"/>
      <c r="E358">
        <f>IF($D358="","",IFERROR(VLOOKUP($D358,COA_Mapping!$A:$B,2,FALSE),""))</f>
        <v/>
      </c>
      <c r="J358" s="11" t="n"/>
      <c r="K358" s="9">
        <f>IF($A358="","",DATE(YEAR($A358),MONTH($A358),1))</f>
        <v/>
      </c>
      <c r="L358">
        <f>IF($D358="","",IFERROR(VLOOKUP($D358,COA_Mapping!$A:$C,3,FALSE),""))</f>
        <v/>
      </c>
      <c r="M358">
        <f>IF($D358="","",IFERROR(VLOOKUP($D358,COA_Mapping!$A:$D,4,FALSE),""))</f>
        <v/>
      </c>
      <c r="N358">
        <f>IF($D358="","",IFERROR(VLOOKUP($D358,COA_Mapping!$A:$E,5,FALSE),""))</f>
        <v/>
      </c>
    </row>
    <row r="359">
      <c r="A359" s="10" t="n"/>
      <c r="E359">
        <f>IF($D359="","",IFERROR(VLOOKUP($D359,COA_Mapping!$A:$B,2,FALSE),""))</f>
        <v/>
      </c>
      <c r="J359" s="11" t="n"/>
      <c r="K359" s="9">
        <f>IF($A359="","",DATE(YEAR($A359),MONTH($A359),1))</f>
        <v/>
      </c>
      <c r="L359">
        <f>IF($D359="","",IFERROR(VLOOKUP($D359,COA_Mapping!$A:$C,3,FALSE),""))</f>
        <v/>
      </c>
      <c r="M359">
        <f>IF($D359="","",IFERROR(VLOOKUP($D359,COA_Mapping!$A:$D,4,FALSE),""))</f>
        <v/>
      </c>
      <c r="N359">
        <f>IF($D359="","",IFERROR(VLOOKUP($D359,COA_Mapping!$A:$E,5,FALSE),""))</f>
        <v/>
      </c>
    </row>
    <row r="360">
      <c r="A360" s="10" t="n"/>
      <c r="E360">
        <f>IF($D360="","",IFERROR(VLOOKUP($D360,COA_Mapping!$A:$B,2,FALSE),""))</f>
        <v/>
      </c>
      <c r="J360" s="11" t="n"/>
      <c r="K360" s="9">
        <f>IF($A360="","",DATE(YEAR($A360),MONTH($A360),1))</f>
        <v/>
      </c>
      <c r="L360">
        <f>IF($D360="","",IFERROR(VLOOKUP($D360,COA_Mapping!$A:$C,3,FALSE),""))</f>
        <v/>
      </c>
      <c r="M360">
        <f>IF($D360="","",IFERROR(VLOOKUP($D360,COA_Mapping!$A:$D,4,FALSE),""))</f>
        <v/>
      </c>
      <c r="N360">
        <f>IF($D360="","",IFERROR(VLOOKUP($D360,COA_Mapping!$A:$E,5,FALSE),""))</f>
        <v/>
      </c>
    </row>
    <row r="361">
      <c r="A361" s="10" t="n"/>
      <c r="E361">
        <f>IF($D361="","",IFERROR(VLOOKUP($D361,COA_Mapping!$A:$B,2,FALSE),""))</f>
        <v/>
      </c>
      <c r="J361" s="11" t="n"/>
      <c r="K361" s="9">
        <f>IF($A361="","",DATE(YEAR($A361),MONTH($A361),1))</f>
        <v/>
      </c>
      <c r="L361">
        <f>IF($D361="","",IFERROR(VLOOKUP($D361,COA_Mapping!$A:$C,3,FALSE),""))</f>
        <v/>
      </c>
      <c r="M361">
        <f>IF($D361="","",IFERROR(VLOOKUP($D361,COA_Mapping!$A:$D,4,FALSE),""))</f>
        <v/>
      </c>
      <c r="N361">
        <f>IF($D361="","",IFERROR(VLOOKUP($D361,COA_Mapping!$A:$E,5,FALSE),""))</f>
        <v/>
      </c>
    </row>
    <row r="362">
      <c r="A362" s="10" t="n"/>
      <c r="E362">
        <f>IF($D362="","",IFERROR(VLOOKUP($D362,COA_Mapping!$A:$B,2,FALSE),""))</f>
        <v/>
      </c>
      <c r="J362" s="11" t="n"/>
      <c r="K362" s="9">
        <f>IF($A362="","",DATE(YEAR($A362),MONTH($A362),1))</f>
        <v/>
      </c>
      <c r="L362">
        <f>IF($D362="","",IFERROR(VLOOKUP($D362,COA_Mapping!$A:$C,3,FALSE),""))</f>
        <v/>
      </c>
      <c r="M362">
        <f>IF($D362="","",IFERROR(VLOOKUP($D362,COA_Mapping!$A:$D,4,FALSE),""))</f>
        <v/>
      </c>
      <c r="N362">
        <f>IF($D362="","",IFERROR(VLOOKUP($D362,COA_Mapping!$A:$E,5,FALSE),""))</f>
        <v/>
      </c>
    </row>
    <row r="363">
      <c r="A363" s="10" t="n"/>
      <c r="E363">
        <f>IF($D363="","",IFERROR(VLOOKUP($D363,COA_Mapping!$A:$B,2,FALSE),""))</f>
        <v/>
      </c>
      <c r="J363" s="11" t="n"/>
      <c r="K363" s="9">
        <f>IF($A363="","",DATE(YEAR($A363),MONTH($A363),1))</f>
        <v/>
      </c>
      <c r="L363">
        <f>IF($D363="","",IFERROR(VLOOKUP($D363,COA_Mapping!$A:$C,3,FALSE),""))</f>
        <v/>
      </c>
      <c r="M363">
        <f>IF($D363="","",IFERROR(VLOOKUP($D363,COA_Mapping!$A:$D,4,FALSE),""))</f>
        <v/>
      </c>
      <c r="N363">
        <f>IF($D363="","",IFERROR(VLOOKUP($D363,COA_Mapping!$A:$E,5,FALSE),""))</f>
        <v/>
      </c>
    </row>
    <row r="364">
      <c r="A364" s="10" t="n"/>
      <c r="E364">
        <f>IF($D364="","",IFERROR(VLOOKUP($D364,COA_Mapping!$A:$B,2,FALSE),""))</f>
        <v/>
      </c>
      <c r="J364" s="11" t="n"/>
      <c r="K364" s="9">
        <f>IF($A364="","",DATE(YEAR($A364),MONTH($A364),1))</f>
        <v/>
      </c>
      <c r="L364">
        <f>IF($D364="","",IFERROR(VLOOKUP($D364,COA_Mapping!$A:$C,3,FALSE),""))</f>
        <v/>
      </c>
      <c r="M364">
        <f>IF($D364="","",IFERROR(VLOOKUP($D364,COA_Mapping!$A:$D,4,FALSE),""))</f>
        <v/>
      </c>
      <c r="N364">
        <f>IF($D364="","",IFERROR(VLOOKUP($D364,COA_Mapping!$A:$E,5,FALSE),""))</f>
        <v/>
      </c>
    </row>
    <row r="365">
      <c r="A365" s="10" t="n"/>
      <c r="E365">
        <f>IF($D365="","",IFERROR(VLOOKUP($D365,COA_Mapping!$A:$B,2,FALSE),""))</f>
        <v/>
      </c>
      <c r="J365" s="11" t="n"/>
      <c r="K365" s="9">
        <f>IF($A365="","",DATE(YEAR($A365),MONTH($A365),1))</f>
        <v/>
      </c>
      <c r="L365">
        <f>IF($D365="","",IFERROR(VLOOKUP($D365,COA_Mapping!$A:$C,3,FALSE),""))</f>
        <v/>
      </c>
      <c r="M365">
        <f>IF($D365="","",IFERROR(VLOOKUP($D365,COA_Mapping!$A:$D,4,FALSE),""))</f>
        <v/>
      </c>
      <c r="N365">
        <f>IF($D365="","",IFERROR(VLOOKUP($D365,COA_Mapping!$A:$E,5,FALSE),""))</f>
        <v/>
      </c>
    </row>
    <row r="366">
      <c r="A366" s="10" t="n"/>
      <c r="E366">
        <f>IF($D366="","",IFERROR(VLOOKUP($D366,COA_Mapping!$A:$B,2,FALSE),""))</f>
        <v/>
      </c>
      <c r="J366" s="11" t="n"/>
      <c r="K366" s="9">
        <f>IF($A366="","",DATE(YEAR($A366),MONTH($A366),1))</f>
        <v/>
      </c>
      <c r="L366">
        <f>IF($D366="","",IFERROR(VLOOKUP($D366,COA_Mapping!$A:$C,3,FALSE),""))</f>
        <v/>
      </c>
      <c r="M366">
        <f>IF($D366="","",IFERROR(VLOOKUP($D366,COA_Mapping!$A:$D,4,FALSE),""))</f>
        <v/>
      </c>
      <c r="N366">
        <f>IF($D366="","",IFERROR(VLOOKUP($D366,COA_Mapping!$A:$E,5,FALSE),""))</f>
        <v/>
      </c>
    </row>
    <row r="367">
      <c r="A367" s="10" t="n"/>
      <c r="E367">
        <f>IF($D367="","",IFERROR(VLOOKUP($D367,COA_Mapping!$A:$B,2,FALSE),""))</f>
        <v/>
      </c>
      <c r="J367" s="11" t="n"/>
      <c r="K367" s="9">
        <f>IF($A367="","",DATE(YEAR($A367),MONTH($A367),1))</f>
        <v/>
      </c>
      <c r="L367">
        <f>IF($D367="","",IFERROR(VLOOKUP($D367,COA_Mapping!$A:$C,3,FALSE),""))</f>
        <v/>
      </c>
      <c r="M367">
        <f>IF($D367="","",IFERROR(VLOOKUP($D367,COA_Mapping!$A:$D,4,FALSE),""))</f>
        <v/>
      </c>
      <c r="N367">
        <f>IF($D367="","",IFERROR(VLOOKUP($D367,COA_Mapping!$A:$E,5,FALSE),""))</f>
        <v/>
      </c>
    </row>
    <row r="368">
      <c r="A368" s="10" t="n"/>
      <c r="E368">
        <f>IF($D368="","",IFERROR(VLOOKUP($D368,COA_Mapping!$A:$B,2,FALSE),""))</f>
        <v/>
      </c>
      <c r="J368" s="11" t="n"/>
      <c r="K368" s="9">
        <f>IF($A368="","",DATE(YEAR($A368),MONTH($A368),1))</f>
        <v/>
      </c>
      <c r="L368">
        <f>IF($D368="","",IFERROR(VLOOKUP($D368,COA_Mapping!$A:$C,3,FALSE),""))</f>
        <v/>
      </c>
      <c r="M368">
        <f>IF($D368="","",IFERROR(VLOOKUP($D368,COA_Mapping!$A:$D,4,FALSE),""))</f>
        <v/>
      </c>
      <c r="N368">
        <f>IF($D368="","",IFERROR(VLOOKUP($D368,COA_Mapping!$A:$E,5,FALSE),""))</f>
        <v/>
      </c>
    </row>
    <row r="369">
      <c r="A369" s="10" t="n"/>
      <c r="E369">
        <f>IF($D369="","",IFERROR(VLOOKUP($D369,COA_Mapping!$A:$B,2,FALSE),""))</f>
        <v/>
      </c>
      <c r="J369" s="11" t="n"/>
      <c r="K369" s="9">
        <f>IF($A369="","",DATE(YEAR($A369),MONTH($A369),1))</f>
        <v/>
      </c>
      <c r="L369">
        <f>IF($D369="","",IFERROR(VLOOKUP($D369,COA_Mapping!$A:$C,3,FALSE),""))</f>
        <v/>
      </c>
      <c r="M369">
        <f>IF($D369="","",IFERROR(VLOOKUP($D369,COA_Mapping!$A:$D,4,FALSE),""))</f>
        <v/>
      </c>
      <c r="N369">
        <f>IF($D369="","",IFERROR(VLOOKUP($D369,COA_Mapping!$A:$E,5,FALSE),""))</f>
        <v/>
      </c>
    </row>
    <row r="370">
      <c r="A370" s="10" t="n"/>
      <c r="E370">
        <f>IF($D370="","",IFERROR(VLOOKUP($D370,COA_Mapping!$A:$B,2,FALSE),""))</f>
        <v/>
      </c>
      <c r="J370" s="11" t="n"/>
      <c r="K370" s="9">
        <f>IF($A370="","",DATE(YEAR($A370),MONTH($A370),1))</f>
        <v/>
      </c>
      <c r="L370">
        <f>IF($D370="","",IFERROR(VLOOKUP($D370,COA_Mapping!$A:$C,3,FALSE),""))</f>
        <v/>
      </c>
      <c r="M370">
        <f>IF($D370="","",IFERROR(VLOOKUP($D370,COA_Mapping!$A:$D,4,FALSE),""))</f>
        <v/>
      </c>
      <c r="N370">
        <f>IF($D370="","",IFERROR(VLOOKUP($D370,COA_Mapping!$A:$E,5,FALSE),""))</f>
        <v/>
      </c>
    </row>
    <row r="371">
      <c r="A371" s="10" t="n"/>
      <c r="E371">
        <f>IF($D371="","",IFERROR(VLOOKUP($D371,COA_Mapping!$A:$B,2,FALSE),""))</f>
        <v/>
      </c>
      <c r="J371" s="11" t="n"/>
      <c r="K371" s="9">
        <f>IF($A371="","",DATE(YEAR($A371),MONTH($A371),1))</f>
        <v/>
      </c>
      <c r="L371">
        <f>IF($D371="","",IFERROR(VLOOKUP($D371,COA_Mapping!$A:$C,3,FALSE),""))</f>
        <v/>
      </c>
      <c r="M371">
        <f>IF($D371="","",IFERROR(VLOOKUP($D371,COA_Mapping!$A:$D,4,FALSE),""))</f>
        <v/>
      </c>
      <c r="N371">
        <f>IF($D371="","",IFERROR(VLOOKUP($D371,COA_Mapping!$A:$E,5,FALSE),""))</f>
        <v/>
      </c>
    </row>
    <row r="372">
      <c r="A372" s="10" t="n"/>
      <c r="E372">
        <f>IF($D372="","",IFERROR(VLOOKUP($D372,COA_Mapping!$A:$B,2,FALSE),""))</f>
        <v/>
      </c>
      <c r="J372" s="11" t="n"/>
      <c r="K372" s="9">
        <f>IF($A372="","",DATE(YEAR($A372),MONTH($A372),1))</f>
        <v/>
      </c>
      <c r="L372">
        <f>IF($D372="","",IFERROR(VLOOKUP($D372,COA_Mapping!$A:$C,3,FALSE),""))</f>
        <v/>
      </c>
      <c r="M372">
        <f>IF($D372="","",IFERROR(VLOOKUP($D372,COA_Mapping!$A:$D,4,FALSE),""))</f>
        <v/>
      </c>
      <c r="N372">
        <f>IF($D372="","",IFERROR(VLOOKUP($D372,COA_Mapping!$A:$E,5,FALSE),""))</f>
        <v/>
      </c>
    </row>
    <row r="373">
      <c r="A373" s="10" t="n"/>
      <c r="E373">
        <f>IF($D373="","",IFERROR(VLOOKUP($D373,COA_Mapping!$A:$B,2,FALSE),""))</f>
        <v/>
      </c>
      <c r="J373" s="11" t="n"/>
      <c r="K373" s="9">
        <f>IF($A373="","",DATE(YEAR($A373),MONTH($A373),1))</f>
        <v/>
      </c>
      <c r="L373">
        <f>IF($D373="","",IFERROR(VLOOKUP($D373,COA_Mapping!$A:$C,3,FALSE),""))</f>
        <v/>
      </c>
      <c r="M373">
        <f>IF($D373="","",IFERROR(VLOOKUP($D373,COA_Mapping!$A:$D,4,FALSE),""))</f>
        <v/>
      </c>
      <c r="N373">
        <f>IF($D373="","",IFERROR(VLOOKUP($D373,COA_Mapping!$A:$E,5,FALSE),""))</f>
        <v/>
      </c>
    </row>
    <row r="374">
      <c r="A374" s="10" t="n"/>
      <c r="E374">
        <f>IF($D374="","",IFERROR(VLOOKUP($D374,COA_Mapping!$A:$B,2,FALSE),""))</f>
        <v/>
      </c>
      <c r="J374" s="11" t="n"/>
      <c r="K374" s="9">
        <f>IF($A374="","",DATE(YEAR($A374),MONTH($A374),1))</f>
        <v/>
      </c>
      <c r="L374">
        <f>IF($D374="","",IFERROR(VLOOKUP($D374,COA_Mapping!$A:$C,3,FALSE),""))</f>
        <v/>
      </c>
      <c r="M374">
        <f>IF($D374="","",IFERROR(VLOOKUP($D374,COA_Mapping!$A:$D,4,FALSE),""))</f>
        <v/>
      </c>
      <c r="N374">
        <f>IF($D374="","",IFERROR(VLOOKUP($D374,COA_Mapping!$A:$E,5,FALSE),""))</f>
        <v/>
      </c>
    </row>
    <row r="375">
      <c r="A375" s="10" t="n"/>
      <c r="E375">
        <f>IF($D375="","",IFERROR(VLOOKUP($D375,COA_Mapping!$A:$B,2,FALSE),""))</f>
        <v/>
      </c>
      <c r="J375" s="11" t="n"/>
      <c r="K375" s="9">
        <f>IF($A375="","",DATE(YEAR($A375),MONTH($A375),1))</f>
        <v/>
      </c>
      <c r="L375">
        <f>IF($D375="","",IFERROR(VLOOKUP($D375,COA_Mapping!$A:$C,3,FALSE),""))</f>
        <v/>
      </c>
      <c r="M375">
        <f>IF($D375="","",IFERROR(VLOOKUP($D375,COA_Mapping!$A:$D,4,FALSE),""))</f>
        <v/>
      </c>
      <c r="N375">
        <f>IF($D375="","",IFERROR(VLOOKUP($D375,COA_Mapping!$A:$E,5,FALSE),""))</f>
        <v/>
      </c>
    </row>
    <row r="376">
      <c r="A376" s="10" t="n"/>
      <c r="E376">
        <f>IF($D376="","",IFERROR(VLOOKUP($D376,COA_Mapping!$A:$B,2,FALSE),""))</f>
        <v/>
      </c>
      <c r="J376" s="11" t="n"/>
      <c r="K376" s="9">
        <f>IF($A376="","",DATE(YEAR($A376),MONTH($A376),1))</f>
        <v/>
      </c>
      <c r="L376">
        <f>IF($D376="","",IFERROR(VLOOKUP($D376,COA_Mapping!$A:$C,3,FALSE),""))</f>
        <v/>
      </c>
      <c r="M376">
        <f>IF($D376="","",IFERROR(VLOOKUP($D376,COA_Mapping!$A:$D,4,FALSE),""))</f>
        <v/>
      </c>
      <c r="N376">
        <f>IF($D376="","",IFERROR(VLOOKUP($D376,COA_Mapping!$A:$E,5,FALSE),""))</f>
        <v/>
      </c>
    </row>
    <row r="377">
      <c r="A377" s="10" t="n"/>
      <c r="E377">
        <f>IF($D377="","",IFERROR(VLOOKUP($D377,COA_Mapping!$A:$B,2,FALSE),""))</f>
        <v/>
      </c>
      <c r="J377" s="11" t="n"/>
      <c r="K377" s="9">
        <f>IF($A377="","",DATE(YEAR($A377),MONTH($A377),1))</f>
        <v/>
      </c>
      <c r="L377">
        <f>IF($D377="","",IFERROR(VLOOKUP($D377,COA_Mapping!$A:$C,3,FALSE),""))</f>
        <v/>
      </c>
      <c r="M377">
        <f>IF($D377="","",IFERROR(VLOOKUP($D377,COA_Mapping!$A:$D,4,FALSE),""))</f>
        <v/>
      </c>
      <c r="N377">
        <f>IF($D377="","",IFERROR(VLOOKUP($D377,COA_Mapping!$A:$E,5,FALSE),""))</f>
        <v/>
      </c>
    </row>
    <row r="378">
      <c r="A378" s="10" t="n"/>
      <c r="E378">
        <f>IF($D378="","",IFERROR(VLOOKUP($D378,COA_Mapping!$A:$B,2,FALSE),""))</f>
        <v/>
      </c>
      <c r="J378" s="11" t="n"/>
      <c r="K378" s="9">
        <f>IF($A378="","",DATE(YEAR($A378),MONTH($A378),1))</f>
        <v/>
      </c>
      <c r="L378">
        <f>IF($D378="","",IFERROR(VLOOKUP($D378,COA_Mapping!$A:$C,3,FALSE),""))</f>
        <v/>
      </c>
      <c r="M378">
        <f>IF($D378="","",IFERROR(VLOOKUP($D378,COA_Mapping!$A:$D,4,FALSE),""))</f>
        <v/>
      </c>
      <c r="N378">
        <f>IF($D378="","",IFERROR(VLOOKUP($D378,COA_Mapping!$A:$E,5,FALSE),""))</f>
        <v/>
      </c>
    </row>
    <row r="379">
      <c r="A379" s="10" t="n"/>
      <c r="E379">
        <f>IF($D379="","",IFERROR(VLOOKUP($D379,COA_Mapping!$A:$B,2,FALSE),""))</f>
        <v/>
      </c>
      <c r="J379" s="11" t="n"/>
      <c r="K379" s="9">
        <f>IF($A379="","",DATE(YEAR($A379),MONTH($A379),1))</f>
        <v/>
      </c>
      <c r="L379">
        <f>IF($D379="","",IFERROR(VLOOKUP($D379,COA_Mapping!$A:$C,3,FALSE),""))</f>
        <v/>
      </c>
      <c r="M379">
        <f>IF($D379="","",IFERROR(VLOOKUP($D379,COA_Mapping!$A:$D,4,FALSE),""))</f>
        <v/>
      </c>
      <c r="N379">
        <f>IF($D379="","",IFERROR(VLOOKUP($D379,COA_Mapping!$A:$E,5,FALSE),""))</f>
        <v/>
      </c>
    </row>
    <row r="380">
      <c r="A380" s="10" t="n"/>
      <c r="E380">
        <f>IF($D380="","",IFERROR(VLOOKUP($D380,COA_Mapping!$A:$B,2,FALSE),""))</f>
        <v/>
      </c>
      <c r="J380" s="11" t="n"/>
      <c r="K380" s="9">
        <f>IF($A380="","",DATE(YEAR($A380),MONTH($A380),1))</f>
        <v/>
      </c>
      <c r="L380">
        <f>IF($D380="","",IFERROR(VLOOKUP($D380,COA_Mapping!$A:$C,3,FALSE),""))</f>
        <v/>
      </c>
      <c r="M380">
        <f>IF($D380="","",IFERROR(VLOOKUP($D380,COA_Mapping!$A:$D,4,FALSE),""))</f>
        <v/>
      </c>
      <c r="N380">
        <f>IF($D380="","",IFERROR(VLOOKUP($D380,COA_Mapping!$A:$E,5,FALSE),""))</f>
        <v/>
      </c>
    </row>
    <row r="381">
      <c r="A381" s="10" t="n"/>
      <c r="E381">
        <f>IF($D381="","",IFERROR(VLOOKUP($D381,COA_Mapping!$A:$B,2,FALSE),""))</f>
        <v/>
      </c>
      <c r="J381" s="11" t="n"/>
      <c r="K381" s="9">
        <f>IF($A381="","",DATE(YEAR($A381),MONTH($A381),1))</f>
        <v/>
      </c>
      <c r="L381">
        <f>IF($D381="","",IFERROR(VLOOKUP($D381,COA_Mapping!$A:$C,3,FALSE),""))</f>
        <v/>
      </c>
      <c r="M381">
        <f>IF($D381="","",IFERROR(VLOOKUP($D381,COA_Mapping!$A:$D,4,FALSE),""))</f>
        <v/>
      </c>
      <c r="N381">
        <f>IF($D381="","",IFERROR(VLOOKUP($D381,COA_Mapping!$A:$E,5,FALSE),""))</f>
        <v/>
      </c>
    </row>
    <row r="382">
      <c r="A382" s="10" t="n"/>
      <c r="E382">
        <f>IF($D382="","",IFERROR(VLOOKUP($D382,COA_Mapping!$A:$B,2,FALSE),""))</f>
        <v/>
      </c>
      <c r="J382" s="11" t="n"/>
      <c r="K382" s="9">
        <f>IF($A382="","",DATE(YEAR($A382),MONTH($A382),1))</f>
        <v/>
      </c>
      <c r="L382">
        <f>IF($D382="","",IFERROR(VLOOKUP($D382,COA_Mapping!$A:$C,3,FALSE),""))</f>
        <v/>
      </c>
      <c r="M382">
        <f>IF($D382="","",IFERROR(VLOOKUP($D382,COA_Mapping!$A:$D,4,FALSE),""))</f>
        <v/>
      </c>
      <c r="N382">
        <f>IF($D382="","",IFERROR(VLOOKUP($D382,COA_Mapping!$A:$E,5,FALSE),""))</f>
        <v/>
      </c>
    </row>
    <row r="383">
      <c r="A383" s="10" t="n"/>
      <c r="E383">
        <f>IF($D383="","",IFERROR(VLOOKUP($D383,COA_Mapping!$A:$B,2,FALSE),""))</f>
        <v/>
      </c>
      <c r="J383" s="11" t="n"/>
      <c r="K383" s="9">
        <f>IF($A383="","",DATE(YEAR($A383),MONTH($A383),1))</f>
        <v/>
      </c>
      <c r="L383">
        <f>IF($D383="","",IFERROR(VLOOKUP($D383,COA_Mapping!$A:$C,3,FALSE),""))</f>
        <v/>
      </c>
      <c r="M383">
        <f>IF($D383="","",IFERROR(VLOOKUP($D383,COA_Mapping!$A:$D,4,FALSE),""))</f>
        <v/>
      </c>
      <c r="N383">
        <f>IF($D383="","",IFERROR(VLOOKUP($D383,COA_Mapping!$A:$E,5,FALSE),""))</f>
        <v/>
      </c>
    </row>
    <row r="384">
      <c r="A384" s="10" t="n"/>
      <c r="E384">
        <f>IF($D384="","",IFERROR(VLOOKUP($D384,COA_Mapping!$A:$B,2,FALSE),""))</f>
        <v/>
      </c>
      <c r="J384" s="11" t="n"/>
      <c r="K384" s="9">
        <f>IF($A384="","",DATE(YEAR($A384),MONTH($A384),1))</f>
        <v/>
      </c>
      <c r="L384">
        <f>IF($D384="","",IFERROR(VLOOKUP($D384,COA_Mapping!$A:$C,3,FALSE),""))</f>
        <v/>
      </c>
      <c r="M384">
        <f>IF($D384="","",IFERROR(VLOOKUP($D384,COA_Mapping!$A:$D,4,FALSE),""))</f>
        <v/>
      </c>
      <c r="N384">
        <f>IF($D384="","",IFERROR(VLOOKUP($D384,COA_Mapping!$A:$E,5,FALSE),""))</f>
        <v/>
      </c>
    </row>
    <row r="385">
      <c r="A385" s="10" t="n"/>
      <c r="E385">
        <f>IF($D385="","",IFERROR(VLOOKUP($D385,COA_Mapping!$A:$B,2,FALSE),""))</f>
        <v/>
      </c>
      <c r="J385" s="11" t="n"/>
      <c r="K385" s="9">
        <f>IF($A385="","",DATE(YEAR($A385),MONTH($A385),1))</f>
        <v/>
      </c>
      <c r="L385">
        <f>IF($D385="","",IFERROR(VLOOKUP($D385,COA_Mapping!$A:$C,3,FALSE),""))</f>
        <v/>
      </c>
      <c r="M385">
        <f>IF($D385="","",IFERROR(VLOOKUP($D385,COA_Mapping!$A:$D,4,FALSE),""))</f>
        <v/>
      </c>
      <c r="N385">
        <f>IF($D385="","",IFERROR(VLOOKUP($D385,COA_Mapping!$A:$E,5,FALSE),""))</f>
        <v/>
      </c>
    </row>
    <row r="386">
      <c r="A386" s="10" t="n"/>
      <c r="E386">
        <f>IF($D386="","",IFERROR(VLOOKUP($D386,COA_Mapping!$A:$B,2,FALSE),""))</f>
        <v/>
      </c>
      <c r="J386" s="11" t="n"/>
      <c r="K386" s="9">
        <f>IF($A386="","",DATE(YEAR($A386),MONTH($A386),1))</f>
        <v/>
      </c>
      <c r="L386">
        <f>IF($D386="","",IFERROR(VLOOKUP($D386,COA_Mapping!$A:$C,3,FALSE),""))</f>
        <v/>
      </c>
      <c r="M386">
        <f>IF($D386="","",IFERROR(VLOOKUP($D386,COA_Mapping!$A:$D,4,FALSE),""))</f>
        <v/>
      </c>
      <c r="N386">
        <f>IF($D386="","",IFERROR(VLOOKUP($D386,COA_Mapping!$A:$E,5,FALSE),""))</f>
        <v/>
      </c>
    </row>
    <row r="387">
      <c r="A387" s="10" t="n"/>
      <c r="E387">
        <f>IF($D387="","",IFERROR(VLOOKUP($D387,COA_Mapping!$A:$B,2,FALSE),""))</f>
        <v/>
      </c>
      <c r="J387" s="11" t="n"/>
      <c r="K387" s="9">
        <f>IF($A387="","",DATE(YEAR($A387),MONTH($A387),1))</f>
        <v/>
      </c>
      <c r="L387">
        <f>IF($D387="","",IFERROR(VLOOKUP($D387,COA_Mapping!$A:$C,3,FALSE),""))</f>
        <v/>
      </c>
      <c r="M387">
        <f>IF($D387="","",IFERROR(VLOOKUP($D387,COA_Mapping!$A:$D,4,FALSE),""))</f>
        <v/>
      </c>
      <c r="N387">
        <f>IF($D387="","",IFERROR(VLOOKUP($D387,COA_Mapping!$A:$E,5,FALSE),""))</f>
        <v/>
      </c>
    </row>
    <row r="388">
      <c r="A388" s="10" t="n"/>
      <c r="E388">
        <f>IF($D388="","",IFERROR(VLOOKUP($D388,COA_Mapping!$A:$B,2,FALSE),""))</f>
        <v/>
      </c>
      <c r="J388" s="11" t="n"/>
      <c r="K388" s="9">
        <f>IF($A388="","",DATE(YEAR($A388),MONTH($A388),1))</f>
        <v/>
      </c>
      <c r="L388">
        <f>IF($D388="","",IFERROR(VLOOKUP($D388,COA_Mapping!$A:$C,3,FALSE),""))</f>
        <v/>
      </c>
      <c r="M388">
        <f>IF($D388="","",IFERROR(VLOOKUP($D388,COA_Mapping!$A:$D,4,FALSE),""))</f>
        <v/>
      </c>
      <c r="N388">
        <f>IF($D388="","",IFERROR(VLOOKUP($D388,COA_Mapping!$A:$E,5,FALSE),""))</f>
        <v/>
      </c>
    </row>
    <row r="389">
      <c r="A389" s="10" t="n"/>
      <c r="E389">
        <f>IF($D389="","",IFERROR(VLOOKUP($D389,COA_Mapping!$A:$B,2,FALSE),""))</f>
        <v/>
      </c>
      <c r="J389" s="11" t="n"/>
      <c r="K389" s="9">
        <f>IF($A389="","",DATE(YEAR($A389),MONTH($A389),1))</f>
        <v/>
      </c>
      <c r="L389">
        <f>IF($D389="","",IFERROR(VLOOKUP($D389,COA_Mapping!$A:$C,3,FALSE),""))</f>
        <v/>
      </c>
      <c r="M389">
        <f>IF($D389="","",IFERROR(VLOOKUP($D389,COA_Mapping!$A:$D,4,FALSE),""))</f>
        <v/>
      </c>
      <c r="N389">
        <f>IF($D389="","",IFERROR(VLOOKUP($D389,COA_Mapping!$A:$E,5,FALSE),""))</f>
        <v/>
      </c>
    </row>
    <row r="390">
      <c r="A390" s="10" t="n"/>
      <c r="E390">
        <f>IF($D390="","",IFERROR(VLOOKUP($D390,COA_Mapping!$A:$B,2,FALSE),""))</f>
        <v/>
      </c>
      <c r="J390" s="11" t="n"/>
      <c r="K390" s="9">
        <f>IF($A390="","",DATE(YEAR($A390),MONTH($A390),1))</f>
        <v/>
      </c>
      <c r="L390">
        <f>IF($D390="","",IFERROR(VLOOKUP($D390,COA_Mapping!$A:$C,3,FALSE),""))</f>
        <v/>
      </c>
      <c r="M390">
        <f>IF($D390="","",IFERROR(VLOOKUP($D390,COA_Mapping!$A:$D,4,FALSE),""))</f>
        <v/>
      </c>
      <c r="N390">
        <f>IF($D390="","",IFERROR(VLOOKUP($D390,COA_Mapping!$A:$E,5,FALSE),""))</f>
        <v/>
      </c>
    </row>
    <row r="391">
      <c r="A391" s="10" t="n"/>
      <c r="E391">
        <f>IF($D391="","",IFERROR(VLOOKUP($D391,COA_Mapping!$A:$B,2,FALSE),""))</f>
        <v/>
      </c>
      <c r="J391" s="11" t="n"/>
      <c r="K391" s="9">
        <f>IF($A391="","",DATE(YEAR($A391),MONTH($A391),1))</f>
        <v/>
      </c>
      <c r="L391">
        <f>IF($D391="","",IFERROR(VLOOKUP($D391,COA_Mapping!$A:$C,3,FALSE),""))</f>
        <v/>
      </c>
      <c r="M391">
        <f>IF($D391="","",IFERROR(VLOOKUP($D391,COA_Mapping!$A:$D,4,FALSE),""))</f>
        <v/>
      </c>
      <c r="N391">
        <f>IF($D391="","",IFERROR(VLOOKUP($D391,COA_Mapping!$A:$E,5,FALSE),""))</f>
        <v/>
      </c>
    </row>
    <row r="392">
      <c r="A392" s="10" t="n"/>
      <c r="E392">
        <f>IF($D392="","",IFERROR(VLOOKUP($D392,COA_Mapping!$A:$B,2,FALSE),""))</f>
        <v/>
      </c>
      <c r="J392" s="11" t="n"/>
      <c r="K392" s="9">
        <f>IF($A392="","",DATE(YEAR($A392),MONTH($A392),1))</f>
        <v/>
      </c>
      <c r="L392">
        <f>IF($D392="","",IFERROR(VLOOKUP($D392,COA_Mapping!$A:$C,3,FALSE),""))</f>
        <v/>
      </c>
      <c r="M392">
        <f>IF($D392="","",IFERROR(VLOOKUP($D392,COA_Mapping!$A:$D,4,FALSE),""))</f>
        <v/>
      </c>
      <c r="N392">
        <f>IF($D392="","",IFERROR(VLOOKUP($D392,COA_Mapping!$A:$E,5,FALSE),""))</f>
        <v/>
      </c>
    </row>
    <row r="393">
      <c r="A393" s="10" t="n"/>
      <c r="E393">
        <f>IF($D393="","",IFERROR(VLOOKUP($D393,COA_Mapping!$A:$B,2,FALSE),""))</f>
        <v/>
      </c>
      <c r="J393" s="11" t="n"/>
      <c r="K393" s="9">
        <f>IF($A393="","",DATE(YEAR($A393),MONTH($A393),1))</f>
        <v/>
      </c>
      <c r="L393">
        <f>IF($D393="","",IFERROR(VLOOKUP($D393,COA_Mapping!$A:$C,3,FALSE),""))</f>
        <v/>
      </c>
      <c r="M393">
        <f>IF($D393="","",IFERROR(VLOOKUP($D393,COA_Mapping!$A:$D,4,FALSE),""))</f>
        <v/>
      </c>
      <c r="N393">
        <f>IF($D393="","",IFERROR(VLOOKUP($D393,COA_Mapping!$A:$E,5,FALSE),""))</f>
        <v/>
      </c>
    </row>
    <row r="394">
      <c r="A394" s="10" t="n"/>
      <c r="E394">
        <f>IF($D394="","",IFERROR(VLOOKUP($D394,COA_Mapping!$A:$B,2,FALSE),""))</f>
        <v/>
      </c>
      <c r="J394" s="11" t="n"/>
      <c r="K394" s="9">
        <f>IF($A394="","",DATE(YEAR($A394),MONTH($A394),1))</f>
        <v/>
      </c>
      <c r="L394">
        <f>IF($D394="","",IFERROR(VLOOKUP($D394,COA_Mapping!$A:$C,3,FALSE),""))</f>
        <v/>
      </c>
      <c r="M394">
        <f>IF($D394="","",IFERROR(VLOOKUP($D394,COA_Mapping!$A:$D,4,FALSE),""))</f>
        <v/>
      </c>
      <c r="N394">
        <f>IF($D394="","",IFERROR(VLOOKUP($D394,COA_Mapping!$A:$E,5,FALSE),""))</f>
        <v/>
      </c>
    </row>
    <row r="395">
      <c r="A395" s="10" t="n"/>
      <c r="E395">
        <f>IF($D395="","",IFERROR(VLOOKUP($D395,COA_Mapping!$A:$B,2,FALSE),""))</f>
        <v/>
      </c>
      <c r="J395" s="11" t="n"/>
      <c r="K395" s="9">
        <f>IF($A395="","",DATE(YEAR($A395),MONTH($A395),1))</f>
        <v/>
      </c>
      <c r="L395">
        <f>IF($D395="","",IFERROR(VLOOKUP($D395,COA_Mapping!$A:$C,3,FALSE),""))</f>
        <v/>
      </c>
      <c r="M395">
        <f>IF($D395="","",IFERROR(VLOOKUP($D395,COA_Mapping!$A:$D,4,FALSE),""))</f>
        <v/>
      </c>
      <c r="N395">
        <f>IF($D395="","",IFERROR(VLOOKUP($D395,COA_Mapping!$A:$E,5,FALSE),""))</f>
        <v/>
      </c>
    </row>
    <row r="396">
      <c r="A396" s="10" t="n"/>
      <c r="E396">
        <f>IF($D396="","",IFERROR(VLOOKUP($D396,COA_Mapping!$A:$B,2,FALSE),""))</f>
        <v/>
      </c>
      <c r="J396" s="11" t="n"/>
      <c r="K396" s="9">
        <f>IF($A396="","",DATE(YEAR($A396),MONTH($A396),1))</f>
        <v/>
      </c>
      <c r="L396">
        <f>IF($D396="","",IFERROR(VLOOKUP($D396,COA_Mapping!$A:$C,3,FALSE),""))</f>
        <v/>
      </c>
      <c r="M396">
        <f>IF($D396="","",IFERROR(VLOOKUP($D396,COA_Mapping!$A:$D,4,FALSE),""))</f>
        <v/>
      </c>
      <c r="N396">
        <f>IF($D396="","",IFERROR(VLOOKUP($D396,COA_Mapping!$A:$E,5,FALSE),""))</f>
        <v/>
      </c>
    </row>
    <row r="397">
      <c r="A397" s="10" t="n"/>
      <c r="E397">
        <f>IF($D397="","",IFERROR(VLOOKUP($D397,COA_Mapping!$A:$B,2,FALSE),""))</f>
        <v/>
      </c>
      <c r="J397" s="11" t="n"/>
      <c r="K397" s="9">
        <f>IF($A397="","",DATE(YEAR($A397),MONTH($A397),1))</f>
        <v/>
      </c>
      <c r="L397">
        <f>IF($D397="","",IFERROR(VLOOKUP($D397,COA_Mapping!$A:$C,3,FALSE),""))</f>
        <v/>
      </c>
      <c r="M397">
        <f>IF($D397="","",IFERROR(VLOOKUP($D397,COA_Mapping!$A:$D,4,FALSE),""))</f>
        <v/>
      </c>
      <c r="N397">
        <f>IF($D397="","",IFERROR(VLOOKUP($D397,COA_Mapping!$A:$E,5,FALSE),""))</f>
        <v/>
      </c>
    </row>
    <row r="398">
      <c r="A398" s="10" t="n"/>
      <c r="E398">
        <f>IF($D398="","",IFERROR(VLOOKUP($D398,COA_Mapping!$A:$B,2,FALSE),""))</f>
        <v/>
      </c>
      <c r="J398" s="11" t="n"/>
      <c r="K398" s="9">
        <f>IF($A398="","",DATE(YEAR($A398),MONTH($A398),1))</f>
        <v/>
      </c>
      <c r="L398">
        <f>IF($D398="","",IFERROR(VLOOKUP($D398,COA_Mapping!$A:$C,3,FALSE),""))</f>
        <v/>
      </c>
      <c r="M398">
        <f>IF($D398="","",IFERROR(VLOOKUP($D398,COA_Mapping!$A:$D,4,FALSE),""))</f>
        <v/>
      </c>
      <c r="N398">
        <f>IF($D398="","",IFERROR(VLOOKUP($D398,COA_Mapping!$A:$E,5,FALSE),""))</f>
        <v/>
      </c>
    </row>
    <row r="399">
      <c r="A399" s="10" t="n"/>
      <c r="E399">
        <f>IF($D399="","",IFERROR(VLOOKUP($D399,COA_Mapping!$A:$B,2,FALSE),""))</f>
        <v/>
      </c>
      <c r="J399" s="11" t="n"/>
      <c r="K399" s="9">
        <f>IF($A399="","",DATE(YEAR($A399),MONTH($A399),1))</f>
        <v/>
      </c>
      <c r="L399">
        <f>IF($D399="","",IFERROR(VLOOKUP($D399,COA_Mapping!$A:$C,3,FALSE),""))</f>
        <v/>
      </c>
      <c r="M399">
        <f>IF($D399="","",IFERROR(VLOOKUP($D399,COA_Mapping!$A:$D,4,FALSE),""))</f>
        <v/>
      </c>
      <c r="N399">
        <f>IF($D399="","",IFERROR(VLOOKUP($D399,COA_Mapping!$A:$E,5,FALSE),""))</f>
        <v/>
      </c>
    </row>
    <row r="400">
      <c r="A400" s="10" t="n"/>
      <c r="E400">
        <f>IF($D400="","",IFERROR(VLOOKUP($D400,COA_Mapping!$A:$B,2,FALSE),""))</f>
        <v/>
      </c>
      <c r="J400" s="11" t="n"/>
      <c r="K400" s="9">
        <f>IF($A400="","",DATE(YEAR($A400),MONTH($A400),1))</f>
        <v/>
      </c>
      <c r="L400">
        <f>IF($D400="","",IFERROR(VLOOKUP($D400,COA_Mapping!$A:$C,3,FALSE),""))</f>
        <v/>
      </c>
      <c r="M400">
        <f>IF($D400="","",IFERROR(VLOOKUP($D400,COA_Mapping!$A:$D,4,FALSE),""))</f>
        <v/>
      </c>
      <c r="N400">
        <f>IF($D400="","",IFERROR(VLOOKUP($D400,COA_Mapping!$A:$E,5,FALSE),""))</f>
        <v/>
      </c>
    </row>
    <row r="401">
      <c r="A401" s="10" t="n"/>
      <c r="E401">
        <f>IF($D401="","",IFERROR(VLOOKUP($D401,COA_Mapping!$A:$B,2,FALSE),""))</f>
        <v/>
      </c>
      <c r="J401" s="11" t="n"/>
      <c r="K401" s="9">
        <f>IF($A401="","",DATE(YEAR($A401),MONTH($A401),1))</f>
        <v/>
      </c>
      <c r="L401">
        <f>IF($D401="","",IFERROR(VLOOKUP($D401,COA_Mapping!$A:$C,3,FALSE),""))</f>
        <v/>
      </c>
      <c r="M401">
        <f>IF($D401="","",IFERROR(VLOOKUP($D401,COA_Mapping!$A:$D,4,FALSE),""))</f>
        <v/>
      </c>
      <c r="N401">
        <f>IF($D401="","",IFERROR(VLOOKUP($D401,COA_Mapping!$A:$E,5,FALSE),""))</f>
        <v/>
      </c>
    </row>
    <row r="402">
      <c r="A402" s="10" t="n"/>
      <c r="E402">
        <f>IF($D402="","",IFERROR(VLOOKUP($D402,COA_Mapping!$A:$B,2,FALSE),""))</f>
        <v/>
      </c>
      <c r="J402" s="11" t="n"/>
      <c r="K402" s="9">
        <f>IF($A402="","",DATE(YEAR($A402),MONTH($A402),1))</f>
        <v/>
      </c>
      <c r="L402">
        <f>IF($D402="","",IFERROR(VLOOKUP($D402,COA_Mapping!$A:$C,3,FALSE),""))</f>
        <v/>
      </c>
      <c r="M402">
        <f>IF($D402="","",IFERROR(VLOOKUP($D402,COA_Mapping!$A:$D,4,FALSE),""))</f>
        <v/>
      </c>
      <c r="N402">
        <f>IF($D402="","",IFERROR(VLOOKUP($D402,COA_Mapping!$A:$E,5,FALSE),""))</f>
        <v/>
      </c>
    </row>
    <row r="403">
      <c r="A403" s="10" t="n"/>
      <c r="E403">
        <f>IF($D403="","",IFERROR(VLOOKUP($D403,COA_Mapping!$A:$B,2,FALSE),""))</f>
        <v/>
      </c>
      <c r="J403" s="11" t="n"/>
      <c r="K403" s="9">
        <f>IF($A403="","",DATE(YEAR($A403),MONTH($A403),1))</f>
        <v/>
      </c>
      <c r="L403">
        <f>IF($D403="","",IFERROR(VLOOKUP($D403,COA_Mapping!$A:$C,3,FALSE),""))</f>
        <v/>
      </c>
      <c r="M403">
        <f>IF($D403="","",IFERROR(VLOOKUP($D403,COA_Mapping!$A:$D,4,FALSE),""))</f>
        <v/>
      </c>
      <c r="N403">
        <f>IF($D403="","",IFERROR(VLOOKUP($D403,COA_Mapping!$A:$E,5,FALSE),""))</f>
        <v/>
      </c>
    </row>
    <row r="404">
      <c r="A404" s="10" t="n"/>
      <c r="E404">
        <f>IF($D404="","",IFERROR(VLOOKUP($D404,COA_Mapping!$A:$B,2,FALSE),""))</f>
        <v/>
      </c>
      <c r="J404" s="11" t="n"/>
      <c r="K404" s="9">
        <f>IF($A404="","",DATE(YEAR($A404),MONTH($A404),1))</f>
        <v/>
      </c>
      <c r="L404">
        <f>IF($D404="","",IFERROR(VLOOKUP($D404,COA_Mapping!$A:$C,3,FALSE),""))</f>
        <v/>
      </c>
      <c r="M404">
        <f>IF($D404="","",IFERROR(VLOOKUP($D404,COA_Mapping!$A:$D,4,FALSE),""))</f>
        <v/>
      </c>
      <c r="N404">
        <f>IF($D404="","",IFERROR(VLOOKUP($D404,COA_Mapping!$A:$E,5,FALSE),""))</f>
        <v/>
      </c>
    </row>
    <row r="405">
      <c r="A405" s="10" t="n"/>
      <c r="E405">
        <f>IF($D405="","",IFERROR(VLOOKUP($D405,COA_Mapping!$A:$B,2,FALSE),""))</f>
        <v/>
      </c>
      <c r="J405" s="11" t="n"/>
      <c r="K405" s="9">
        <f>IF($A405="","",DATE(YEAR($A405),MONTH($A405),1))</f>
        <v/>
      </c>
      <c r="L405">
        <f>IF($D405="","",IFERROR(VLOOKUP($D405,COA_Mapping!$A:$C,3,FALSE),""))</f>
        <v/>
      </c>
      <c r="M405">
        <f>IF($D405="","",IFERROR(VLOOKUP($D405,COA_Mapping!$A:$D,4,FALSE),""))</f>
        <v/>
      </c>
      <c r="N405">
        <f>IF($D405="","",IFERROR(VLOOKUP($D405,COA_Mapping!$A:$E,5,FALSE),""))</f>
        <v/>
      </c>
    </row>
    <row r="406">
      <c r="A406" s="10" t="n"/>
      <c r="E406">
        <f>IF($D406="","",IFERROR(VLOOKUP($D406,COA_Mapping!$A:$B,2,FALSE),""))</f>
        <v/>
      </c>
      <c r="J406" s="11" t="n"/>
      <c r="K406" s="9">
        <f>IF($A406="","",DATE(YEAR($A406),MONTH($A406),1))</f>
        <v/>
      </c>
      <c r="L406">
        <f>IF($D406="","",IFERROR(VLOOKUP($D406,COA_Mapping!$A:$C,3,FALSE),""))</f>
        <v/>
      </c>
      <c r="M406">
        <f>IF($D406="","",IFERROR(VLOOKUP($D406,COA_Mapping!$A:$D,4,FALSE),""))</f>
        <v/>
      </c>
      <c r="N406">
        <f>IF($D406="","",IFERROR(VLOOKUP($D406,COA_Mapping!$A:$E,5,FALSE),""))</f>
        <v/>
      </c>
    </row>
    <row r="407">
      <c r="A407" s="10" t="n"/>
      <c r="E407">
        <f>IF($D407="","",IFERROR(VLOOKUP($D407,COA_Mapping!$A:$B,2,FALSE),""))</f>
        <v/>
      </c>
      <c r="J407" s="11" t="n"/>
      <c r="K407" s="9">
        <f>IF($A407="","",DATE(YEAR($A407),MONTH($A407),1))</f>
        <v/>
      </c>
      <c r="L407">
        <f>IF($D407="","",IFERROR(VLOOKUP($D407,COA_Mapping!$A:$C,3,FALSE),""))</f>
        <v/>
      </c>
      <c r="M407">
        <f>IF($D407="","",IFERROR(VLOOKUP($D407,COA_Mapping!$A:$D,4,FALSE),""))</f>
        <v/>
      </c>
      <c r="N407">
        <f>IF($D407="","",IFERROR(VLOOKUP($D407,COA_Mapping!$A:$E,5,FALSE),""))</f>
        <v/>
      </c>
    </row>
    <row r="408">
      <c r="A408" s="10" t="n"/>
      <c r="E408">
        <f>IF($D408="","",IFERROR(VLOOKUP($D408,COA_Mapping!$A:$B,2,FALSE),""))</f>
        <v/>
      </c>
      <c r="J408" s="11" t="n"/>
      <c r="K408" s="9">
        <f>IF($A408="","",DATE(YEAR($A408),MONTH($A408),1))</f>
        <v/>
      </c>
      <c r="L408">
        <f>IF($D408="","",IFERROR(VLOOKUP($D408,COA_Mapping!$A:$C,3,FALSE),""))</f>
        <v/>
      </c>
      <c r="M408">
        <f>IF($D408="","",IFERROR(VLOOKUP($D408,COA_Mapping!$A:$D,4,FALSE),""))</f>
        <v/>
      </c>
      <c r="N408">
        <f>IF($D408="","",IFERROR(VLOOKUP($D408,COA_Mapping!$A:$E,5,FALSE),""))</f>
        <v/>
      </c>
    </row>
    <row r="409">
      <c r="A409" s="10" t="n"/>
      <c r="E409">
        <f>IF($D409="","",IFERROR(VLOOKUP($D409,COA_Mapping!$A:$B,2,FALSE),""))</f>
        <v/>
      </c>
      <c r="J409" s="11" t="n"/>
      <c r="K409" s="9">
        <f>IF($A409="","",DATE(YEAR($A409),MONTH($A409),1))</f>
        <v/>
      </c>
      <c r="L409">
        <f>IF($D409="","",IFERROR(VLOOKUP($D409,COA_Mapping!$A:$C,3,FALSE),""))</f>
        <v/>
      </c>
      <c r="M409">
        <f>IF($D409="","",IFERROR(VLOOKUP($D409,COA_Mapping!$A:$D,4,FALSE),""))</f>
        <v/>
      </c>
      <c r="N409">
        <f>IF($D409="","",IFERROR(VLOOKUP($D409,COA_Mapping!$A:$E,5,FALSE),""))</f>
        <v/>
      </c>
    </row>
    <row r="410">
      <c r="A410" s="10" t="n"/>
      <c r="E410">
        <f>IF($D410="","",IFERROR(VLOOKUP($D410,COA_Mapping!$A:$B,2,FALSE),""))</f>
        <v/>
      </c>
      <c r="J410" s="11" t="n"/>
      <c r="K410" s="9">
        <f>IF($A410="","",DATE(YEAR($A410),MONTH($A410),1))</f>
        <v/>
      </c>
      <c r="L410">
        <f>IF($D410="","",IFERROR(VLOOKUP($D410,COA_Mapping!$A:$C,3,FALSE),""))</f>
        <v/>
      </c>
      <c r="M410">
        <f>IF($D410="","",IFERROR(VLOOKUP($D410,COA_Mapping!$A:$D,4,FALSE),""))</f>
        <v/>
      </c>
      <c r="N410">
        <f>IF($D410="","",IFERROR(VLOOKUP($D410,COA_Mapping!$A:$E,5,FALSE),""))</f>
        <v/>
      </c>
    </row>
    <row r="411">
      <c r="A411" s="10" t="n"/>
      <c r="E411">
        <f>IF($D411="","",IFERROR(VLOOKUP($D411,COA_Mapping!$A:$B,2,FALSE),""))</f>
        <v/>
      </c>
      <c r="J411" s="11" t="n"/>
      <c r="K411" s="9">
        <f>IF($A411="","",DATE(YEAR($A411),MONTH($A411),1))</f>
        <v/>
      </c>
      <c r="L411">
        <f>IF($D411="","",IFERROR(VLOOKUP($D411,COA_Mapping!$A:$C,3,FALSE),""))</f>
        <v/>
      </c>
      <c r="M411">
        <f>IF($D411="","",IFERROR(VLOOKUP($D411,COA_Mapping!$A:$D,4,FALSE),""))</f>
        <v/>
      </c>
      <c r="N411">
        <f>IF($D411="","",IFERROR(VLOOKUP($D411,COA_Mapping!$A:$E,5,FALSE),""))</f>
        <v/>
      </c>
    </row>
    <row r="412">
      <c r="A412" s="10" t="n"/>
      <c r="E412">
        <f>IF($D412="","",IFERROR(VLOOKUP($D412,COA_Mapping!$A:$B,2,FALSE),""))</f>
        <v/>
      </c>
      <c r="J412" s="11" t="n"/>
      <c r="K412" s="9">
        <f>IF($A412="","",DATE(YEAR($A412),MONTH($A412),1))</f>
        <v/>
      </c>
      <c r="L412">
        <f>IF($D412="","",IFERROR(VLOOKUP($D412,COA_Mapping!$A:$C,3,FALSE),""))</f>
        <v/>
      </c>
      <c r="M412">
        <f>IF($D412="","",IFERROR(VLOOKUP($D412,COA_Mapping!$A:$D,4,FALSE),""))</f>
        <v/>
      </c>
      <c r="N412">
        <f>IF($D412="","",IFERROR(VLOOKUP($D412,COA_Mapping!$A:$E,5,FALSE),""))</f>
        <v/>
      </c>
    </row>
    <row r="413">
      <c r="A413" s="10" t="n"/>
      <c r="E413">
        <f>IF($D413="","",IFERROR(VLOOKUP($D413,COA_Mapping!$A:$B,2,FALSE),""))</f>
        <v/>
      </c>
      <c r="J413" s="11" t="n"/>
      <c r="K413" s="9">
        <f>IF($A413="","",DATE(YEAR($A413),MONTH($A413),1))</f>
        <v/>
      </c>
      <c r="L413">
        <f>IF($D413="","",IFERROR(VLOOKUP($D413,COA_Mapping!$A:$C,3,FALSE),""))</f>
        <v/>
      </c>
      <c r="M413">
        <f>IF($D413="","",IFERROR(VLOOKUP($D413,COA_Mapping!$A:$D,4,FALSE),""))</f>
        <v/>
      </c>
      <c r="N413">
        <f>IF($D413="","",IFERROR(VLOOKUP($D413,COA_Mapping!$A:$E,5,FALSE),""))</f>
        <v/>
      </c>
    </row>
    <row r="414">
      <c r="A414" s="10" t="n"/>
      <c r="E414">
        <f>IF($D414="","",IFERROR(VLOOKUP($D414,COA_Mapping!$A:$B,2,FALSE),""))</f>
        <v/>
      </c>
      <c r="J414" s="11" t="n"/>
      <c r="K414" s="9">
        <f>IF($A414="","",DATE(YEAR($A414),MONTH($A414),1))</f>
        <v/>
      </c>
      <c r="L414">
        <f>IF($D414="","",IFERROR(VLOOKUP($D414,COA_Mapping!$A:$C,3,FALSE),""))</f>
        <v/>
      </c>
      <c r="M414">
        <f>IF($D414="","",IFERROR(VLOOKUP($D414,COA_Mapping!$A:$D,4,FALSE),""))</f>
        <v/>
      </c>
      <c r="N414">
        <f>IF($D414="","",IFERROR(VLOOKUP($D414,COA_Mapping!$A:$E,5,FALSE),""))</f>
        <v/>
      </c>
    </row>
    <row r="415">
      <c r="A415" s="10" t="n"/>
      <c r="E415">
        <f>IF($D415="","",IFERROR(VLOOKUP($D415,COA_Mapping!$A:$B,2,FALSE),""))</f>
        <v/>
      </c>
      <c r="J415" s="11" t="n"/>
      <c r="K415" s="9">
        <f>IF($A415="","",DATE(YEAR($A415),MONTH($A415),1))</f>
        <v/>
      </c>
      <c r="L415">
        <f>IF($D415="","",IFERROR(VLOOKUP($D415,COA_Mapping!$A:$C,3,FALSE),""))</f>
        <v/>
      </c>
      <c r="M415">
        <f>IF($D415="","",IFERROR(VLOOKUP($D415,COA_Mapping!$A:$D,4,FALSE),""))</f>
        <v/>
      </c>
      <c r="N415">
        <f>IF($D415="","",IFERROR(VLOOKUP($D415,COA_Mapping!$A:$E,5,FALSE),""))</f>
        <v/>
      </c>
    </row>
    <row r="416">
      <c r="A416" s="10" t="n"/>
      <c r="E416">
        <f>IF($D416="","",IFERROR(VLOOKUP($D416,COA_Mapping!$A:$B,2,FALSE),""))</f>
        <v/>
      </c>
      <c r="J416" s="11" t="n"/>
      <c r="K416" s="9">
        <f>IF($A416="","",DATE(YEAR($A416),MONTH($A416),1))</f>
        <v/>
      </c>
      <c r="L416">
        <f>IF($D416="","",IFERROR(VLOOKUP($D416,COA_Mapping!$A:$C,3,FALSE),""))</f>
        <v/>
      </c>
      <c r="M416">
        <f>IF($D416="","",IFERROR(VLOOKUP($D416,COA_Mapping!$A:$D,4,FALSE),""))</f>
        <v/>
      </c>
      <c r="N416">
        <f>IF($D416="","",IFERROR(VLOOKUP($D416,COA_Mapping!$A:$E,5,FALSE),""))</f>
        <v/>
      </c>
    </row>
    <row r="417">
      <c r="A417" s="10" t="n"/>
      <c r="E417">
        <f>IF($D417="","",IFERROR(VLOOKUP($D417,COA_Mapping!$A:$B,2,FALSE),""))</f>
        <v/>
      </c>
      <c r="J417" s="11" t="n"/>
      <c r="K417" s="9">
        <f>IF($A417="","",DATE(YEAR($A417),MONTH($A417),1))</f>
        <v/>
      </c>
      <c r="L417">
        <f>IF($D417="","",IFERROR(VLOOKUP($D417,COA_Mapping!$A:$C,3,FALSE),""))</f>
        <v/>
      </c>
      <c r="M417">
        <f>IF($D417="","",IFERROR(VLOOKUP($D417,COA_Mapping!$A:$D,4,FALSE),""))</f>
        <v/>
      </c>
      <c r="N417">
        <f>IF($D417="","",IFERROR(VLOOKUP($D417,COA_Mapping!$A:$E,5,FALSE),""))</f>
        <v/>
      </c>
    </row>
    <row r="418">
      <c r="A418" s="10" t="n"/>
      <c r="E418">
        <f>IF($D418="","",IFERROR(VLOOKUP($D418,COA_Mapping!$A:$B,2,FALSE),""))</f>
        <v/>
      </c>
      <c r="J418" s="11" t="n"/>
      <c r="K418" s="9">
        <f>IF($A418="","",DATE(YEAR($A418),MONTH($A418),1))</f>
        <v/>
      </c>
      <c r="L418">
        <f>IF($D418="","",IFERROR(VLOOKUP($D418,COA_Mapping!$A:$C,3,FALSE),""))</f>
        <v/>
      </c>
      <c r="M418">
        <f>IF($D418="","",IFERROR(VLOOKUP($D418,COA_Mapping!$A:$D,4,FALSE),""))</f>
        <v/>
      </c>
      <c r="N418">
        <f>IF($D418="","",IFERROR(VLOOKUP($D418,COA_Mapping!$A:$E,5,FALSE),""))</f>
        <v/>
      </c>
    </row>
    <row r="419">
      <c r="A419" s="10" t="n"/>
      <c r="E419">
        <f>IF($D419="","",IFERROR(VLOOKUP($D419,COA_Mapping!$A:$B,2,FALSE),""))</f>
        <v/>
      </c>
      <c r="J419" s="11" t="n"/>
      <c r="K419" s="9">
        <f>IF($A419="","",DATE(YEAR($A419),MONTH($A419),1))</f>
        <v/>
      </c>
      <c r="L419">
        <f>IF($D419="","",IFERROR(VLOOKUP($D419,COA_Mapping!$A:$C,3,FALSE),""))</f>
        <v/>
      </c>
      <c r="M419">
        <f>IF($D419="","",IFERROR(VLOOKUP($D419,COA_Mapping!$A:$D,4,FALSE),""))</f>
        <v/>
      </c>
      <c r="N419">
        <f>IF($D419="","",IFERROR(VLOOKUP($D419,COA_Mapping!$A:$E,5,FALSE),""))</f>
        <v/>
      </c>
    </row>
    <row r="420">
      <c r="A420" s="10" t="n"/>
      <c r="E420">
        <f>IF($D420="","",IFERROR(VLOOKUP($D420,COA_Mapping!$A:$B,2,FALSE),""))</f>
        <v/>
      </c>
      <c r="J420" s="11" t="n"/>
      <c r="K420" s="9">
        <f>IF($A420="","",DATE(YEAR($A420),MONTH($A420),1))</f>
        <v/>
      </c>
      <c r="L420">
        <f>IF($D420="","",IFERROR(VLOOKUP($D420,COA_Mapping!$A:$C,3,FALSE),""))</f>
        <v/>
      </c>
      <c r="M420">
        <f>IF($D420="","",IFERROR(VLOOKUP($D420,COA_Mapping!$A:$D,4,FALSE),""))</f>
        <v/>
      </c>
      <c r="N420">
        <f>IF($D420="","",IFERROR(VLOOKUP($D420,COA_Mapping!$A:$E,5,FALSE),""))</f>
        <v/>
      </c>
    </row>
    <row r="421">
      <c r="A421" s="10" t="n"/>
      <c r="E421">
        <f>IF($D421="","",IFERROR(VLOOKUP($D421,COA_Mapping!$A:$B,2,FALSE),""))</f>
        <v/>
      </c>
      <c r="J421" s="11" t="n"/>
      <c r="K421" s="9">
        <f>IF($A421="","",DATE(YEAR($A421),MONTH($A421),1))</f>
        <v/>
      </c>
      <c r="L421">
        <f>IF($D421="","",IFERROR(VLOOKUP($D421,COA_Mapping!$A:$C,3,FALSE),""))</f>
        <v/>
      </c>
      <c r="M421">
        <f>IF($D421="","",IFERROR(VLOOKUP($D421,COA_Mapping!$A:$D,4,FALSE),""))</f>
        <v/>
      </c>
      <c r="N421">
        <f>IF($D421="","",IFERROR(VLOOKUP($D421,COA_Mapping!$A:$E,5,FALSE),""))</f>
        <v/>
      </c>
    </row>
    <row r="422">
      <c r="A422" s="10" t="n"/>
      <c r="E422">
        <f>IF($D422="","",IFERROR(VLOOKUP($D422,COA_Mapping!$A:$B,2,FALSE),""))</f>
        <v/>
      </c>
      <c r="J422" s="11" t="n"/>
      <c r="K422" s="9">
        <f>IF($A422="","",DATE(YEAR($A422),MONTH($A422),1))</f>
        <v/>
      </c>
      <c r="L422">
        <f>IF($D422="","",IFERROR(VLOOKUP($D422,COA_Mapping!$A:$C,3,FALSE),""))</f>
        <v/>
      </c>
      <c r="M422">
        <f>IF($D422="","",IFERROR(VLOOKUP($D422,COA_Mapping!$A:$D,4,FALSE),""))</f>
        <v/>
      </c>
      <c r="N422">
        <f>IF($D422="","",IFERROR(VLOOKUP($D422,COA_Mapping!$A:$E,5,FALSE),""))</f>
        <v/>
      </c>
    </row>
    <row r="423">
      <c r="A423" s="10" t="n"/>
      <c r="E423">
        <f>IF($D423="","",IFERROR(VLOOKUP($D423,COA_Mapping!$A:$B,2,FALSE),""))</f>
        <v/>
      </c>
      <c r="J423" s="11" t="n"/>
      <c r="K423" s="9">
        <f>IF($A423="","",DATE(YEAR($A423),MONTH($A423),1))</f>
        <v/>
      </c>
      <c r="L423">
        <f>IF($D423="","",IFERROR(VLOOKUP($D423,COA_Mapping!$A:$C,3,FALSE),""))</f>
        <v/>
      </c>
      <c r="M423">
        <f>IF($D423="","",IFERROR(VLOOKUP($D423,COA_Mapping!$A:$D,4,FALSE),""))</f>
        <v/>
      </c>
      <c r="N423">
        <f>IF($D423="","",IFERROR(VLOOKUP($D423,COA_Mapping!$A:$E,5,FALSE),""))</f>
        <v/>
      </c>
    </row>
    <row r="424">
      <c r="A424" s="10" t="n"/>
      <c r="E424">
        <f>IF($D424="","",IFERROR(VLOOKUP($D424,COA_Mapping!$A:$B,2,FALSE),""))</f>
        <v/>
      </c>
      <c r="J424" s="11" t="n"/>
      <c r="K424" s="9">
        <f>IF($A424="","",DATE(YEAR($A424),MONTH($A424),1))</f>
        <v/>
      </c>
      <c r="L424">
        <f>IF($D424="","",IFERROR(VLOOKUP($D424,COA_Mapping!$A:$C,3,FALSE),""))</f>
        <v/>
      </c>
      <c r="M424">
        <f>IF($D424="","",IFERROR(VLOOKUP($D424,COA_Mapping!$A:$D,4,FALSE),""))</f>
        <v/>
      </c>
      <c r="N424">
        <f>IF($D424="","",IFERROR(VLOOKUP($D424,COA_Mapping!$A:$E,5,FALSE),""))</f>
        <v/>
      </c>
    </row>
    <row r="425">
      <c r="A425" s="10" t="n"/>
      <c r="E425">
        <f>IF($D425="","",IFERROR(VLOOKUP($D425,COA_Mapping!$A:$B,2,FALSE),""))</f>
        <v/>
      </c>
      <c r="J425" s="11" t="n"/>
      <c r="K425" s="9">
        <f>IF($A425="","",DATE(YEAR($A425),MONTH($A425),1))</f>
        <v/>
      </c>
      <c r="L425">
        <f>IF($D425="","",IFERROR(VLOOKUP($D425,COA_Mapping!$A:$C,3,FALSE),""))</f>
        <v/>
      </c>
      <c r="M425">
        <f>IF($D425="","",IFERROR(VLOOKUP($D425,COA_Mapping!$A:$D,4,FALSE),""))</f>
        <v/>
      </c>
      <c r="N425">
        <f>IF($D425="","",IFERROR(VLOOKUP($D425,COA_Mapping!$A:$E,5,FALSE),""))</f>
        <v/>
      </c>
    </row>
    <row r="426">
      <c r="A426" s="10" t="n"/>
      <c r="E426">
        <f>IF($D426="","",IFERROR(VLOOKUP($D426,COA_Mapping!$A:$B,2,FALSE),""))</f>
        <v/>
      </c>
      <c r="J426" s="11" t="n"/>
      <c r="K426" s="9">
        <f>IF($A426="","",DATE(YEAR($A426),MONTH($A426),1))</f>
        <v/>
      </c>
      <c r="L426">
        <f>IF($D426="","",IFERROR(VLOOKUP($D426,COA_Mapping!$A:$C,3,FALSE),""))</f>
        <v/>
      </c>
      <c r="M426">
        <f>IF($D426="","",IFERROR(VLOOKUP($D426,COA_Mapping!$A:$D,4,FALSE),""))</f>
        <v/>
      </c>
      <c r="N426">
        <f>IF($D426="","",IFERROR(VLOOKUP($D426,COA_Mapping!$A:$E,5,FALSE),""))</f>
        <v/>
      </c>
    </row>
    <row r="427">
      <c r="A427" s="10" t="n"/>
      <c r="E427">
        <f>IF($D427="","",IFERROR(VLOOKUP($D427,COA_Mapping!$A:$B,2,FALSE),""))</f>
        <v/>
      </c>
      <c r="J427" s="11" t="n"/>
      <c r="K427" s="9">
        <f>IF($A427="","",DATE(YEAR($A427),MONTH($A427),1))</f>
        <v/>
      </c>
      <c r="L427">
        <f>IF($D427="","",IFERROR(VLOOKUP($D427,COA_Mapping!$A:$C,3,FALSE),""))</f>
        <v/>
      </c>
      <c r="M427">
        <f>IF($D427="","",IFERROR(VLOOKUP($D427,COA_Mapping!$A:$D,4,FALSE),""))</f>
        <v/>
      </c>
      <c r="N427">
        <f>IF($D427="","",IFERROR(VLOOKUP($D427,COA_Mapping!$A:$E,5,FALSE),""))</f>
        <v/>
      </c>
    </row>
    <row r="428">
      <c r="A428" s="10" t="n"/>
      <c r="E428">
        <f>IF($D428="","",IFERROR(VLOOKUP($D428,COA_Mapping!$A:$B,2,FALSE),""))</f>
        <v/>
      </c>
      <c r="J428" s="11" t="n"/>
      <c r="K428" s="9">
        <f>IF($A428="","",DATE(YEAR($A428),MONTH($A428),1))</f>
        <v/>
      </c>
      <c r="L428">
        <f>IF($D428="","",IFERROR(VLOOKUP($D428,COA_Mapping!$A:$C,3,FALSE),""))</f>
        <v/>
      </c>
      <c r="M428">
        <f>IF($D428="","",IFERROR(VLOOKUP($D428,COA_Mapping!$A:$D,4,FALSE),""))</f>
        <v/>
      </c>
      <c r="N428">
        <f>IF($D428="","",IFERROR(VLOOKUP($D428,COA_Mapping!$A:$E,5,FALSE),""))</f>
        <v/>
      </c>
    </row>
    <row r="429">
      <c r="A429" s="10" t="n"/>
      <c r="E429">
        <f>IF($D429="","",IFERROR(VLOOKUP($D429,COA_Mapping!$A:$B,2,FALSE),""))</f>
        <v/>
      </c>
      <c r="J429" s="11" t="n"/>
      <c r="K429" s="9">
        <f>IF($A429="","",DATE(YEAR($A429),MONTH($A429),1))</f>
        <v/>
      </c>
      <c r="L429">
        <f>IF($D429="","",IFERROR(VLOOKUP($D429,COA_Mapping!$A:$C,3,FALSE),""))</f>
        <v/>
      </c>
      <c r="M429">
        <f>IF($D429="","",IFERROR(VLOOKUP($D429,COA_Mapping!$A:$D,4,FALSE),""))</f>
        <v/>
      </c>
      <c r="N429">
        <f>IF($D429="","",IFERROR(VLOOKUP($D429,COA_Mapping!$A:$E,5,FALSE),""))</f>
        <v/>
      </c>
    </row>
    <row r="430">
      <c r="A430" s="10" t="n"/>
      <c r="E430">
        <f>IF($D430="","",IFERROR(VLOOKUP($D430,COA_Mapping!$A:$B,2,FALSE),""))</f>
        <v/>
      </c>
      <c r="J430" s="11" t="n"/>
      <c r="K430" s="9">
        <f>IF($A430="","",DATE(YEAR($A430),MONTH($A430),1))</f>
        <v/>
      </c>
      <c r="L430">
        <f>IF($D430="","",IFERROR(VLOOKUP($D430,COA_Mapping!$A:$C,3,FALSE),""))</f>
        <v/>
      </c>
      <c r="M430">
        <f>IF($D430="","",IFERROR(VLOOKUP($D430,COA_Mapping!$A:$D,4,FALSE),""))</f>
        <v/>
      </c>
      <c r="N430">
        <f>IF($D430="","",IFERROR(VLOOKUP($D430,COA_Mapping!$A:$E,5,FALSE),""))</f>
        <v/>
      </c>
    </row>
    <row r="431">
      <c r="A431" s="10" t="n"/>
      <c r="E431">
        <f>IF($D431="","",IFERROR(VLOOKUP($D431,COA_Mapping!$A:$B,2,FALSE),""))</f>
        <v/>
      </c>
      <c r="J431" s="11" t="n"/>
      <c r="K431" s="9">
        <f>IF($A431="","",DATE(YEAR($A431),MONTH($A431),1))</f>
        <v/>
      </c>
      <c r="L431">
        <f>IF($D431="","",IFERROR(VLOOKUP($D431,COA_Mapping!$A:$C,3,FALSE),""))</f>
        <v/>
      </c>
      <c r="M431">
        <f>IF($D431="","",IFERROR(VLOOKUP($D431,COA_Mapping!$A:$D,4,FALSE),""))</f>
        <v/>
      </c>
      <c r="N431">
        <f>IF($D431="","",IFERROR(VLOOKUP($D431,COA_Mapping!$A:$E,5,FALSE),""))</f>
        <v/>
      </c>
    </row>
    <row r="432">
      <c r="A432" s="10" t="n"/>
      <c r="E432">
        <f>IF($D432="","",IFERROR(VLOOKUP($D432,COA_Mapping!$A:$B,2,FALSE),""))</f>
        <v/>
      </c>
      <c r="J432" s="11" t="n"/>
      <c r="K432" s="9">
        <f>IF($A432="","",DATE(YEAR($A432),MONTH($A432),1))</f>
        <v/>
      </c>
      <c r="L432">
        <f>IF($D432="","",IFERROR(VLOOKUP($D432,COA_Mapping!$A:$C,3,FALSE),""))</f>
        <v/>
      </c>
      <c r="M432">
        <f>IF($D432="","",IFERROR(VLOOKUP($D432,COA_Mapping!$A:$D,4,FALSE),""))</f>
        <v/>
      </c>
      <c r="N432">
        <f>IF($D432="","",IFERROR(VLOOKUP($D432,COA_Mapping!$A:$E,5,FALSE),""))</f>
        <v/>
      </c>
    </row>
    <row r="433">
      <c r="A433" s="10" t="n"/>
      <c r="E433">
        <f>IF($D433="","",IFERROR(VLOOKUP($D433,COA_Mapping!$A:$B,2,FALSE),""))</f>
        <v/>
      </c>
      <c r="J433" s="11" t="n"/>
      <c r="K433" s="9">
        <f>IF($A433="","",DATE(YEAR($A433),MONTH($A433),1))</f>
        <v/>
      </c>
      <c r="L433">
        <f>IF($D433="","",IFERROR(VLOOKUP($D433,COA_Mapping!$A:$C,3,FALSE),""))</f>
        <v/>
      </c>
      <c r="M433">
        <f>IF($D433="","",IFERROR(VLOOKUP($D433,COA_Mapping!$A:$D,4,FALSE),""))</f>
        <v/>
      </c>
      <c r="N433">
        <f>IF($D433="","",IFERROR(VLOOKUP($D433,COA_Mapping!$A:$E,5,FALSE),""))</f>
        <v/>
      </c>
    </row>
    <row r="434">
      <c r="A434" s="10" t="n"/>
      <c r="E434">
        <f>IF($D434="","",IFERROR(VLOOKUP($D434,COA_Mapping!$A:$B,2,FALSE),""))</f>
        <v/>
      </c>
      <c r="J434" s="11" t="n"/>
      <c r="K434" s="9">
        <f>IF($A434="","",DATE(YEAR($A434),MONTH($A434),1))</f>
        <v/>
      </c>
      <c r="L434">
        <f>IF($D434="","",IFERROR(VLOOKUP($D434,COA_Mapping!$A:$C,3,FALSE),""))</f>
        <v/>
      </c>
      <c r="M434">
        <f>IF($D434="","",IFERROR(VLOOKUP($D434,COA_Mapping!$A:$D,4,FALSE),""))</f>
        <v/>
      </c>
      <c r="N434">
        <f>IF($D434="","",IFERROR(VLOOKUP($D434,COA_Mapping!$A:$E,5,FALSE),""))</f>
        <v/>
      </c>
    </row>
    <row r="435">
      <c r="A435" s="10" t="n"/>
      <c r="E435">
        <f>IF($D435="","",IFERROR(VLOOKUP($D435,COA_Mapping!$A:$B,2,FALSE),""))</f>
        <v/>
      </c>
      <c r="J435" s="11" t="n"/>
      <c r="K435" s="9">
        <f>IF($A435="","",DATE(YEAR($A435),MONTH($A435),1))</f>
        <v/>
      </c>
      <c r="L435">
        <f>IF($D435="","",IFERROR(VLOOKUP($D435,COA_Mapping!$A:$C,3,FALSE),""))</f>
        <v/>
      </c>
      <c r="M435">
        <f>IF($D435="","",IFERROR(VLOOKUP($D435,COA_Mapping!$A:$D,4,FALSE),""))</f>
        <v/>
      </c>
      <c r="N435">
        <f>IF($D435="","",IFERROR(VLOOKUP($D435,COA_Mapping!$A:$E,5,FALSE),""))</f>
        <v/>
      </c>
    </row>
    <row r="436">
      <c r="A436" s="10" t="n"/>
      <c r="E436">
        <f>IF($D436="","",IFERROR(VLOOKUP($D436,COA_Mapping!$A:$B,2,FALSE),""))</f>
        <v/>
      </c>
      <c r="J436" s="11" t="n"/>
      <c r="K436" s="9">
        <f>IF($A436="","",DATE(YEAR($A436),MONTH($A436),1))</f>
        <v/>
      </c>
      <c r="L436">
        <f>IF($D436="","",IFERROR(VLOOKUP($D436,COA_Mapping!$A:$C,3,FALSE),""))</f>
        <v/>
      </c>
      <c r="M436">
        <f>IF($D436="","",IFERROR(VLOOKUP($D436,COA_Mapping!$A:$D,4,FALSE),""))</f>
        <v/>
      </c>
      <c r="N436">
        <f>IF($D436="","",IFERROR(VLOOKUP($D436,COA_Mapping!$A:$E,5,FALSE),""))</f>
        <v/>
      </c>
    </row>
    <row r="437">
      <c r="A437" s="10" t="n"/>
      <c r="E437">
        <f>IF($D437="","",IFERROR(VLOOKUP($D437,COA_Mapping!$A:$B,2,FALSE),""))</f>
        <v/>
      </c>
      <c r="J437" s="11" t="n"/>
      <c r="K437" s="9">
        <f>IF($A437="","",DATE(YEAR($A437),MONTH($A437),1))</f>
        <v/>
      </c>
      <c r="L437">
        <f>IF($D437="","",IFERROR(VLOOKUP($D437,COA_Mapping!$A:$C,3,FALSE),""))</f>
        <v/>
      </c>
      <c r="M437">
        <f>IF($D437="","",IFERROR(VLOOKUP($D437,COA_Mapping!$A:$D,4,FALSE),""))</f>
        <v/>
      </c>
      <c r="N437">
        <f>IF($D437="","",IFERROR(VLOOKUP($D437,COA_Mapping!$A:$E,5,FALSE),""))</f>
        <v/>
      </c>
    </row>
    <row r="438">
      <c r="A438" s="10" t="n"/>
      <c r="E438">
        <f>IF($D438="","",IFERROR(VLOOKUP($D438,COA_Mapping!$A:$B,2,FALSE),""))</f>
        <v/>
      </c>
      <c r="J438" s="11" t="n"/>
      <c r="K438" s="9">
        <f>IF($A438="","",DATE(YEAR($A438),MONTH($A438),1))</f>
        <v/>
      </c>
      <c r="L438">
        <f>IF($D438="","",IFERROR(VLOOKUP($D438,COA_Mapping!$A:$C,3,FALSE),""))</f>
        <v/>
      </c>
      <c r="M438">
        <f>IF($D438="","",IFERROR(VLOOKUP($D438,COA_Mapping!$A:$D,4,FALSE),""))</f>
        <v/>
      </c>
      <c r="N438">
        <f>IF($D438="","",IFERROR(VLOOKUP($D438,COA_Mapping!$A:$E,5,FALSE),""))</f>
        <v/>
      </c>
    </row>
    <row r="439">
      <c r="A439" s="10" t="n"/>
      <c r="E439">
        <f>IF($D439="","",IFERROR(VLOOKUP($D439,COA_Mapping!$A:$B,2,FALSE),""))</f>
        <v/>
      </c>
      <c r="J439" s="11" t="n"/>
      <c r="K439" s="9">
        <f>IF($A439="","",DATE(YEAR($A439),MONTH($A439),1))</f>
        <v/>
      </c>
      <c r="L439">
        <f>IF($D439="","",IFERROR(VLOOKUP($D439,COA_Mapping!$A:$C,3,FALSE),""))</f>
        <v/>
      </c>
      <c r="M439">
        <f>IF($D439="","",IFERROR(VLOOKUP($D439,COA_Mapping!$A:$D,4,FALSE),""))</f>
        <v/>
      </c>
      <c r="N439">
        <f>IF($D439="","",IFERROR(VLOOKUP($D439,COA_Mapping!$A:$E,5,FALSE),""))</f>
        <v/>
      </c>
    </row>
    <row r="440">
      <c r="A440" s="10" t="n"/>
      <c r="E440">
        <f>IF($D440="","",IFERROR(VLOOKUP($D440,COA_Mapping!$A:$B,2,FALSE),""))</f>
        <v/>
      </c>
      <c r="J440" s="11" t="n"/>
      <c r="K440" s="9">
        <f>IF($A440="","",DATE(YEAR($A440),MONTH($A440),1))</f>
        <v/>
      </c>
      <c r="L440">
        <f>IF($D440="","",IFERROR(VLOOKUP($D440,COA_Mapping!$A:$C,3,FALSE),""))</f>
        <v/>
      </c>
      <c r="M440">
        <f>IF($D440="","",IFERROR(VLOOKUP($D440,COA_Mapping!$A:$D,4,FALSE),""))</f>
        <v/>
      </c>
      <c r="N440">
        <f>IF($D440="","",IFERROR(VLOOKUP($D440,COA_Mapping!$A:$E,5,FALSE),""))</f>
        <v/>
      </c>
    </row>
    <row r="441">
      <c r="A441" s="10" t="n"/>
      <c r="E441">
        <f>IF($D441="","",IFERROR(VLOOKUP($D441,COA_Mapping!$A:$B,2,FALSE),""))</f>
        <v/>
      </c>
      <c r="J441" s="11" t="n"/>
      <c r="K441" s="9">
        <f>IF($A441="","",DATE(YEAR($A441),MONTH($A441),1))</f>
        <v/>
      </c>
      <c r="L441">
        <f>IF($D441="","",IFERROR(VLOOKUP($D441,COA_Mapping!$A:$C,3,FALSE),""))</f>
        <v/>
      </c>
      <c r="M441">
        <f>IF($D441="","",IFERROR(VLOOKUP($D441,COA_Mapping!$A:$D,4,FALSE),""))</f>
        <v/>
      </c>
      <c r="N441">
        <f>IF($D441="","",IFERROR(VLOOKUP($D441,COA_Mapping!$A:$E,5,FALSE),""))</f>
        <v/>
      </c>
    </row>
    <row r="442">
      <c r="A442" s="10" t="n"/>
      <c r="E442">
        <f>IF($D442="","",IFERROR(VLOOKUP($D442,COA_Mapping!$A:$B,2,FALSE),""))</f>
        <v/>
      </c>
      <c r="J442" s="11" t="n"/>
      <c r="K442" s="9">
        <f>IF($A442="","",DATE(YEAR($A442),MONTH($A442),1))</f>
        <v/>
      </c>
      <c r="L442">
        <f>IF($D442="","",IFERROR(VLOOKUP($D442,COA_Mapping!$A:$C,3,FALSE),""))</f>
        <v/>
      </c>
      <c r="M442">
        <f>IF($D442="","",IFERROR(VLOOKUP($D442,COA_Mapping!$A:$D,4,FALSE),""))</f>
        <v/>
      </c>
      <c r="N442">
        <f>IF($D442="","",IFERROR(VLOOKUP($D442,COA_Mapping!$A:$E,5,FALSE),""))</f>
        <v/>
      </c>
    </row>
    <row r="443">
      <c r="A443" s="10" t="n"/>
      <c r="E443">
        <f>IF($D443="","",IFERROR(VLOOKUP($D443,COA_Mapping!$A:$B,2,FALSE),""))</f>
        <v/>
      </c>
      <c r="J443" s="11" t="n"/>
      <c r="K443" s="9">
        <f>IF($A443="","",DATE(YEAR($A443),MONTH($A443),1))</f>
        <v/>
      </c>
      <c r="L443">
        <f>IF($D443="","",IFERROR(VLOOKUP($D443,COA_Mapping!$A:$C,3,FALSE),""))</f>
        <v/>
      </c>
      <c r="M443">
        <f>IF($D443="","",IFERROR(VLOOKUP($D443,COA_Mapping!$A:$D,4,FALSE),""))</f>
        <v/>
      </c>
      <c r="N443">
        <f>IF($D443="","",IFERROR(VLOOKUP($D443,COA_Mapping!$A:$E,5,FALSE),""))</f>
        <v/>
      </c>
    </row>
    <row r="444">
      <c r="A444" s="10" t="n"/>
      <c r="E444">
        <f>IF($D444="","",IFERROR(VLOOKUP($D444,COA_Mapping!$A:$B,2,FALSE),""))</f>
        <v/>
      </c>
      <c r="J444" s="11" t="n"/>
      <c r="K444" s="9">
        <f>IF($A444="","",DATE(YEAR($A444),MONTH($A444),1))</f>
        <v/>
      </c>
      <c r="L444">
        <f>IF($D444="","",IFERROR(VLOOKUP($D444,COA_Mapping!$A:$C,3,FALSE),""))</f>
        <v/>
      </c>
      <c r="M444">
        <f>IF($D444="","",IFERROR(VLOOKUP($D444,COA_Mapping!$A:$D,4,FALSE),""))</f>
        <v/>
      </c>
      <c r="N444">
        <f>IF($D444="","",IFERROR(VLOOKUP($D444,COA_Mapping!$A:$E,5,FALSE),""))</f>
        <v/>
      </c>
    </row>
    <row r="445">
      <c r="A445" s="10" t="n"/>
      <c r="E445">
        <f>IF($D445="","",IFERROR(VLOOKUP($D445,COA_Mapping!$A:$B,2,FALSE),""))</f>
        <v/>
      </c>
      <c r="J445" s="11" t="n"/>
      <c r="K445" s="9">
        <f>IF($A445="","",DATE(YEAR($A445),MONTH($A445),1))</f>
        <v/>
      </c>
      <c r="L445">
        <f>IF($D445="","",IFERROR(VLOOKUP($D445,COA_Mapping!$A:$C,3,FALSE),""))</f>
        <v/>
      </c>
      <c r="M445">
        <f>IF($D445="","",IFERROR(VLOOKUP($D445,COA_Mapping!$A:$D,4,FALSE),""))</f>
        <v/>
      </c>
      <c r="N445">
        <f>IF($D445="","",IFERROR(VLOOKUP($D445,COA_Mapping!$A:$E,5,FALSE),""))</f>
        <v/>
      </c>
    </row>
    <row r="446">
      <c r="A446" s="10" t="n"/>
      <c r="E446">
        <f>IF($D446="","",IFERROR(VLOOKUP($D446,COA_Mapping!$A:$B,2,FALSE),""))</f>
        <v/>
      </c>
      <c r="J446" s="11" t="n"/>
      <c r="K446" s="9">
        <f>IF($A446="","",DATE(YEAR($A446),MONTH($A446),1))</f>
        <v/>
      </c>
      <c r="L446">
        <f>IF($D446="","",IFERROR(VLOOKUP($D446,COA_Mapping!$A:$C,3,FALSE),""))</f>
        <v/>
      </c>
      <c r="M446">
        <f>IF($D446="","",IFERROR(VLOOKUP($D446,COA_Mapping!$A:$D,4,FALSE),""))</f>
        <v/>
      </c>
      <c r="N446">
        <f>IF($D446="","",IFERROR(VLOOKUP($D446,COA_Mapping!$A:$E,5,FALSE),""))</f>
        <v/>
      </c>
    </row>
    <row r="447">
      <c r="A447" s="10" t="n"/>
      <c r="E447">
        <f>IF($D447="","",IFERROR(VLOOKUP($D447,COA_Mapping!$A:$B,2,FALSE),""))</f>
        <v/>
      </c>
      <c r="J447" s="11" t="n"/>
      <c r="K447" s="9">
        <f>IF($A447="","",DATE(YEAR($A447),MONTH($A447),1))</f>
        <v/>
      </c>
      <c r="L447">
        <f>IF($D447="","",IFERROR(VLOOKUP($D447,COA_Mapping!$A:$C,3,FALSE),""))</f>
        <v/>
      </c>
      <c r="M447">
        <f>IF($D447="","",IFERROR(VLOOKUP($D447,COA_Mapping!$A:$D,4,FALSE),""))</f>
        <v/>
      </c>
      <c r="N447">
        <f>IF($D447="","",IFERROR(VLOOKUP($D447,COA_Mapping!$A:$E,5,FALSE),""))</f>
        <v/>
      </c>
    </row>
    <row r="448">
      <c r="A448" s="10" t="n"/>
      <c r="E448">
        <f>IF($D448="","",IFERROR(VLOOKUP($D448,COA_Mapping!$A:$B,2,FALSE),""))</f>
        <v/>
      </c>
      <c r="J448" s="11" t="n"/>
      <c r="K448" s="9">
        <f>IF($A448="","",DATE(YEAR($A448),MONTH($A448),1))</f>
        <v/>
      </c>
      <c r="L448">
        <f>IF($D448="","",IFERROR(VLOOKUP($D448,COA_Mapping!$A:$C,3,FALSE),""))</f>
        <v/>
      </c>
      <c r="M448">
        <f>IF($D448="","",IFERROR(VLOOKUP($D448,COA_Mapping!$A:$D,4,FALSE),""))</f>
        <v/>
      </c>
      <c r="N448">
        <f>IF($D448="","",IFERROR(VLOOKUP($D448,COA_Mapping!$A:$E,5,FALSE),""))</f>
        <v/>
      </c>
    </row>
    <row r="449">
      <c r="A449" s="10" t="n"/>
      <c r="E449">
        <f>IF($D449="","",IFERROR(VLOOKUP($D449,COA_Mapping!$A:$B,2,FALSE),""))</f>
        <v/>
      </c>
      <c r="J449" s="11" t="n"/>
      <c r="K449" s="9">
        <f>IF($A449="","",DATE(YEAR($A449),MONTH($A449),1))</f>
        <v/>
      </c>
      <c r="L449">
        <f>IF($D449="","",IFERROR(VLOOKUP($D449,COA_Mapping!$A:$C,3,FALSE),""))</f>
        <v/>
      </c>
      <c r="M449">
        <f>IF($D449="","",IFERROR(VLOOKUP($D449,COA_Mapping!$A:$D,4,FALSE),""))</f>
        <v/>
      </c>
      <c r="N449">
        <f>IF($D449="","",IFERROR(VLOOKUP($D449,COA_Mapping!$A:$E,5,FALSE),""))</f>
        <v/>
      </c>
    </row>
    <row r="450">
      <c r="A450" s="10" t="n"/>
      <c r="E450">
        <f>IF($D450="","",IFERROR(VLOOKUP($D450,COA_Mapping!$A:$B,2,FALSE),""))</f>
        <v/>
      </c>
      <c r="J450" s="11" t="n"/>
      <c r="K450" s="9">
        <f>IF($A450="","",DATE(YEAR($A450),MONTH($A450),1))</f>
        <v/>
      </c>
      <c r="L450">
        <f>IF($D450="","",IFERROR(VLOOKUP($D450,COA_Mapping!$A:$C,3,FALSE),""))</f>
        <v/>
      </c>
      <c r="M450">
        <f>IF($D450="","",IFERROR(VLOOKUP($D450,COA_Mapping!$A:$D,4,FALSE),""))</f>
        <v/>
      </c>
      <c r="N450">
        <f>IF($D450="","",IFERROR(VLOOKUP($D450,COA_Mapping!$A:$E,5,FALSE),""))</f>
        <v/>
      </c>
    </row>
    <row r="451">
      <c r="A451" s="10" t="n"/>
      <c r="E451">
        <f>IF($D451="","",IFERROR(VLOOKUP($D451,COA_Mapping!$A:$B,2,FALSE),""))</f>
        <v/>
      </c>
      <c r="J451" s="11" t="n"/>
      <c r="K451" s="9">
        <f>IF($A451="","",DATE(YEAR($A451),MONTH($A451),1))</f>
        <v/>
      </c>
      <c r="L451">
        <f>IF($D451="","",IFERROR(VLOOKUP($D451,COA_Mapping!$A:$C,3,FALSE),""))</f>
        <v/>
      </c>
      <c r="M451">
        <f>IF($D451="","",IFERROR(VLOOKUP($D451,COA_Mapping!$A:$D,4,FALSE),""))</f>
        <v/>
      </c>
      <c r="N451">
        <f>IF($D451="","",IFERROR(VLOOKUP($D451,COA_Mapping!$A:$E,5,FALSE),""))</f>
        <v/>
      </c>
    </row>
    <row r="452">
      <c r="A452" s="10" t="n"/>
      <c r="E452">
        <f>IF($D452="","",IFERROR(VLOOKUP($D452,COA_Mapping!$A:$B,2,FALSE),""))</f>
        <v/>
      </c>
      <c r="J452" s="11" t="n"/>
      <c r="K452" s="9">
        <f>IF($A452="","",DATE(YEAR($A452),MONTH($A452),1))</f>
        <v/>
      </c>
      <c r="L452">
        <f>IF($D452="","",IFERROR(VLOOKUP($D452,COA_Mapping!$A:$C,3,FALSE),""))</f>
        <v/>
      </c>
      <c r="M452">
        <f>IF($D452="","",IFERROR(VLOOKUP($D452,COA_Mapping!$A:$D,4,FALSE),""))</f>
        <v/>
      </c>
      <c r="N452">
        <f>IF($D452="","",IFERROR(VLOOKUP($D452,COA_Mapping!$A:$E,5,FALSE),""))</f>
        <v/>
      </c>
    </row>
    <row r="453">
      <c r="A453" s="10" t="n"/>
      <c r="E453">
        <f>IF($D453="","",IFERROR(VLOOKUP($D453,COA_Mapping!$A:$B,2,FALSE),""))</f>
        <v/>
      </c>
      <c r="J453" s="11" t="n"/>
      <c r="K453" s="9">
        <f>IF($A453="","",DATE(YEAR($A453),MONTH($A453),1))</f>
        <v/>
      </c>
      <c r="L453">
        <f>IF($D453="","",IFERROR(VLOOKUP($D453,COA_Mapping!$A:$C,3,FALSE),""))</f>
        <v/>
      </c>
      <c r="M453">
        <f>IF($D453="","",IFERROR(VLOOKUP($D453,COA_Mapping!$A:$D,4,FALSE),""))</f>
        <v/>
      </c>
      <c r="N453">
        <f>IF($D453="","",IFERROR(VLOOKUP($D453,COA_Mapping!$A:$E,5,FALSE),""))</f>
        <v/>
      </c>
    </row>
    <row r="454">
      <c r="A454" s="10" t="n"/>
      <c r="E454">
        <f>IF($D454="","",IFERROR(VLOOKUP($D454,COA_Mapping!$A:$B,2,FALSE),""))</f>
        <v/>
      </c>
      <c r="J454" s="11" t="n"/>
      <c r="K454" s="9">
        <f>IF($A454="","",DATE(YEAR($A454),MONTH($A454),1))</f>
        <v/>
      </c>
      <c r="L454">
        <f>IF($D454="","",IFERROR(VLOOKUP($D454,COA_Mapping!$A:$C,3,FALSE),""))</f>
        <v/>
      </c>
      <c r="M454">
        <f>IF($D454="","",IFERROR(VLOOKUP($D454,COA_Mapping!$A:$D,4,FALSE),""))</f>
        <v/>
      </c>
      <c r="N454">
        <f>IF($D454="","",IFERROR(VLOOKUP($D454,COA_Mapping!$A:$E,5,FALSE),""))</f>
        <v/>
      </c>
    </row>
    <row r="455">
      <c r="A455" s="10" t="n"/>
      <c r="E455">
        <f>IF($D455="","",IFERROR(VLOOKUP($D455,COA_Mapping!$A:$B,2,FALSE),""))</f>
        <v/>
      </c>
      <c r="J455" s="11" t="n"/>
      <c r="K455" s="9">
        <f>IF($A455="","",DATE(YEAR($A455),MONTH($A455),1))</f>
        <v/>
      </c>
      <c r="L455">
        <f>IF($D455="","",IFERROR(VLOOKUP($D455,COA_Mapping!$A:$C,3,FALSE),""))</f>
        <v/>
      </c>
      <c r="M455">
        <f>IF($D455="","",IFERROR(VLOOKUP($D455,COA_Mapping!$A:$D,4,FALSE),""))</f>
        <v/>
      </c>
      <c r="N455">
        <f>IF($D455="","",IFERROR(VLOOKUP($D455,COA_Mapping!$A:$E,5,FALSE),""))</f>
        <v/>
      </c>
    </row>
    <row r="456">
      <c r="A456" s="10" t="n"/>
      <c r="E456">
        <f>IF($D456="","",IFERROR(VLOOKUP($D456,COA_Mapping!$A:$B,2,FALSE),""))</f>
        <v/>
      </c>
      <c r="J456" s="11" t="n"/>
      <c r="K456" s="9">
        <f>IF($A456="","",DATE(YEAR($A456),MONTH($A456),1))</f>
        <v/>
      </c>
      <c r="L456">
        <f>IF($D456="","",IFERROR(VLOOKUP($D456,COA_Mapping!$A:$C,3,FALSE),""))</f>
        <v/>
      </c>
      <c r="M456">
        <f>IF($D456="","",IFERROR(VLOOKUP($D456,COA_Mapping!$A:$D,4,FALSE),""))</f>
        <v/>
      </c>
      <c r="N456">
        <f>IF($D456="","",IFERROR(VLOOKUP($D456,COA_Mapping!$A:$E,5,FALSE),""))</f>
        <v/>
      </c>
    </row>
    <row r="457">
      <c r="A457" s="10" t="n"/>
      <c r="E457">
        <f>IF($D457="","",IFERROR(VLOOKUP($D457,COA_Mapping!$A:$B,2,FALSE),""))</f>
        <v/>
      </c>
      <c r="J457" s="11" t="n"/>
      <c r="K457" s="9">
        <f>IF($A457="","",DATE(YEAR($A457),MONTH($A457),1))</f>
        <v/>
      </c>
      <c r="L457">
        <f>IF($D457="","",IFERROR(VLOOKUP($D457,COA_Mapping!$A:$C,3,FALSE),""))</f>
        <v/>
      </c>
      <c r="M457">
        <f>IF($D457="","",IFERROR(VLOOKUP($D457,COA_Mapping!$A:$D,4,FALSE),""))</f>
        <v/>
      </c>
      <c r="N457">
        <f>IF($D457="","",IFERROR(VLOOKUP($D457,COA_Mapping!$A:$E,5,FALSE),""))</f>
        <v/>
      </c>
    </row>
    <row r="458">
      <c r="A458" s="10" t="n"/>
      <c r="E458">
        <f>IF($D458="","",IFERROR(VLOOKUP($D458,COA_Mapping!$A:$B,2,FALSE),""))</f>
        <v/>
      </c>
      <c r="J458" s="11" t="n"/>
      <c r="K458" s="9">
        <f>IF($A458="","",DATE(YEAR($A458),MONTH($A458),1))</f>
        <v/>
      </c>
      <c r="L458">
        <f>IF($D458="","",IFERROR(VLOOKUP($D458,COA_Mapping!$A:$C,3,FALSE),""))</f>
        <v/>
      </c>
      <c r="M458">
        <f>IF($D458="","",IFERROR(VLOOKUP($D458,COA_Mapping!$A:$D,4,FALSE),""))</f>
        <v/>
      </c>
      <c r="N458">
        <f>IF($D458="","",IFERROR(VLOOKUP($D458,COA_Mapping!$A:$E,5,FALSE),""))</f>
        <v/>
      </c>
    </row>
    <row r="459">
      <c r="A459" s="10" t="n"/>
      <c r="E459">
        <f>IF($D459="","",IFERROR(VLOOKUP($D459,COA_Mapping!$A:$B,2,FALSE),""))</f>
        <v/>
      </c>
      <c r="J459" s="11" t="n"/>
      <c r="K459" s="9">
        <f>IF($A459="","",DATE(YEAR($A459),MONTH($A459),1))</f>
        <v/>
      </c>
      <c r="L459">
        <f>IF($D459="","",IFERROR(VLOOKUP($D459,COA_Mapping!$A:$C,3,FALSE),""))</f>
        <v/>
      </c>
      <c r="M459">
        <f>IF($D459="","",IFERROR(VLOOKUP($D459,COA_Mapping!$A:$D,4,FALSE),""))</f>
        <v/>
      </c>
      <c r="N459">
        <f>IF($D459="","",IFERROR(VLOOKUP($D459,COA_Mapping!$A:$E,5,FALSE),""))</f>
        <v/>
      </c>
    </row>
    <row r="460">
      <c r="A460" s="10" t="n"/>
      <c r="E460">
        <f>IF($D460="","",IFERROR(VLOOKUP($D460,COA_Mapping!$A:$B,2,FALSE),""))</f>
        <v/>
      </c>
      <c r="J460" s="11" t="n"/>
      <c r="K460" s="9">
        <f>IF($A460="","",DATE(YEAR($A460),MONTH($A460),1))</f>
        <v/>
      </c>
      <c r="L460">
        <f>IF($D460="","",IFERROR(VLOOKUP($D460,COA_Mapping!$A:$C,3,FALSE),""))</f>
        <v/>
      </c>
      <c r="M460">
        <f>IF($D460="","",IFERROR(VLOOKUP($D460,COA_Mapping!$A:$D,4,FALSE),""))</f>
        <v/>
      </c>
      <c r="N460">
        <f>IF($D460="","",IFERROR(VLOOKUP($D460,COA_Mapping!$A:$E,5,FALSE),""))</f>
        <v/>
      </c>
    </row>
    <row r="461">
      <c r="A461" s="10" t="n"/>
      <c r="E461">
        <f>IF($D461="","",IFERROR(VLOOKUP($D461,COA_Mapping!$A:$B,2,FALSE),""))</f>
        <v/>
      </c>
      <c r="J461" s="11" t="n"/>
      <c r="K461" s="9">
        <f>IF($A461="","",DATE(YEAR($A461),MONTH($A461),1))</f>
        <v/>
      </c>
      <c r="L461">
        <f>IF($D461="","",IFERROR(VLOOKUP($D461,COA_Mapping!$A:$C,3,FALSE),""))</f>
        <v/>
      </c>
      <c r="M461">
        <f>IF($D461="","",IFERROR(VLOOKUP($D461,COA_Mapping!$A:$D,4,FALSE),""))</f>
        <v/>
      </c>
      <c r="N461">
        <f>IF($D461="","",IFERROR(VLOOKUP($D461,COA_Mapping!$A:$E,5,FALSE),""))</f>
        <v/>
      </c>
    </row>
    <row r="462">
      <c r="A462" s="10" t="n"/>
      <c r="E462">
        <f>IF($D462="","",IFERROR(VLOOKUP($D462,COA_Mapping!$A:$B,2,FALSE),""))</f>
        <v/>
      </c>
      <c r="J462" s="11" t="n"/>
      <c r="K462" s="9">
        <f>IF($A462="","",DATE(YEAR($A462),MONTH($A462),1))</f>
        <v/>
      </c>
      <c r="L462">
        <f>IF($D462="","",IFERROR(VLOOKUP($D462,COA_Mapping!$A:$C,3,FALSE),""))</f>
        <v/>
      </c>
      <c r="M462">
        <f>IF($D462="","",IFERROR(VLOOKUP($D462,COA_Mapping!$A:$D,4,FALSE),""))</f>
        <v/>
      </c>
      <c r="N462">
        <f>IF($D462="","",IFERROR(VLOOKUP($D462,COA_Mapping!$A:$E,5,FALSE),""))</f>
        <v/>
      </c>
    </row>
    <row r="463">
      <c r="A463" s="10" t="n"/>
      <c r="E463">
        <f>IF($D463="","",IFERROR(VLOOKUP($D463,COA_Mapping!$A:$B,2,FALSE),""))</f>
        <v/>
      </c>
      <c r="J463" s="11" t="n"/>
      <c r="K463" s="9">
        <f>IF($A463="","",DATE(YEAR($A463),MONTH($A463),1))</f>
        <v/>
      </c>
      <c r="L463">
        <f>IF($D463="","",IFERROR(VLOOKUP($D463,COA_Mapping!$A:$C,3,FALSE),""))</f>
        <v/>
      </c>
      <c r="M463">
        <f>IF($D463="","",IFERROR(VLOOKUP($D463,COA_Mapping!$A:$D,4,FALSE),""))</f>
        <v/>
      </c>
      <c r="N463">
        <f>IF($D463="","",IFERROR(VLOOKUP($D463,COA_Mapping!$A:$E,5,FALSE),""))</f>
        <v/>
      </c>
    </row>
    <row r="464">
      <c r="A464" s="10" t="n"/>
      <c r="E464">
        <f>IF($D464="","",IFERROR(VLOOKUP($D464,COA_Mapping!$A:$B,2,FALSE),""))</f>
        <v/>
      </c>
      <c r="J464" s="11" t="n"/>
      <c r="K464" s="9">
        <f>IF($A464="","",DATE(YEAR($A464),MONTH($A464),1))</f>
        <v/>
      </c>
      <c r="L464">
        <f>IF($D464="","",IFERROR(VLOOKUP($D464,COA_Mapping!$A:$C,3,FALSE),""))</f>
        <v/>
      </c>
      <c r="M464">
        <f>IF($D464="","",IFERROR(VLOOKUP($D464,COA_Mapping!$A:$D,4,FALSE),""))</f>
        <v/>
      </c>
      <c r="N464">
        <f>IF($D464="","",IFERROR(VLOOKUP($D464,COA_Mapping!$A:$E,5,FALSE),""))</f>
        <v/>
      </c>
    </row>
    <row r="465">
      <c r="A465" s="10" t="n"/>
      <c r="E465">
        <f>IF($D465="","",IFERROR(VLOOKUP($D465,COA_Mapping!$A:$B,2,FALSE),""))</f>
        <v/>
      </c>
      <c r="J465" s="11" t="n"/>
      <c r="K465" s="9">
        <f>IF($A465="","",DATE(YEAR($A465),MONTH($A465),1))</f>
        <v/>
      </c>
      <c r="L465">
        <f>IF($D465="","",IFERROR(VLOOKUP($D465,COA_Mapping!$A:$C,3,FALSE),""))</f>
        <v/>
      </c>
      <c r="M465">
        <f>IF($D465="","",IFERROR(VLOOKUP($D465,COA_Mapping!$A:$D,4,FALSE),""))</f>
        <v/>
      </c>
      <c r="N465">
        <f>IF($D465="","",IFERROR(VLOOKUP($D465,COA_Mapping!$A:$E,5,FALSE),""))</f>
        <v/>
      </c>
    </row>
    <row r="466">
      <c r="A466" s="10" t="n"/>
      <c r="E466">
        <f>IF($D466="","",IFERROR(VLOOKUP($D466,COA_Mapping!$A:$B,2,FALSE),""))</f>
        <v/>
      </c>
      <c r="J466" s="11" t="n"/>
      <c r="K466" s="9">
        <f>IF($A466="","",DATE(YEAR($A466),MONTH($A466),1))</f>
        <v/>
      </c>
      <c r="L466">
        <f>IF($D466="","",IFERROR(VLOOKUP($D466,COA_Mapping!$A:$C,3,FALSE),""))</f>
        <v/>
      </c>
      <c r="M466">
        <f>IF($D466="","",IFERROR(VLOOKUP($D466,COA_Mapping!$A:$D,4,FALSE),""))</f>
        <v/>
      </c>
      <c r="N466">
        <f>IF($D466="","",IFERROR(VLOOKUP($D466,COA_Mapping!$A:$E,5,FALSE),""))</f>
        <v/>
      </c>
    </row>
    <row r="467">
      <c r="A467" s="10" t="n"/>
      <c r="E467">
        <f>IF($D467="","",IFERROR(VLOOKUP($D467,COA_Mapping!$A:$B,2,FALSE),""))</f>
        <v/>
      </c>
      <c r="J467" s="11" t="n"/>
      <c r="K467" s="9">
        <f>IF($A467="","",DATE(YEAR($A467),MONTH($A467),1))</f>
        <v/>
      </c>
      <c r="L467">
        <f>IF($D467="","",IFERROR(VLOOKUP($D467,COA_Mapping!$A:$C,3,FALSE),""))</f>
        <v/>
      </c>
      <c r="M467">
        <f>IF($D467="","",IFERROR(VLOOKUP($D467,COA_Mapping!$A:$D,4,FALSE),""))</f>
        <v/>
      </c>
      <c r="N467">
        <f>IF($D467="","",IFERROR(VLOOKUP($D467,COA_Mapping!$A:$E,5,FALSE),""))</f>
        <v/>
      </c>
    </row>
    <row r="468">
      <c r="A468" s="10" t="n"/>
      <c r="E468">
        <f>IF($D468="","",IFERROR(VLOOKUP($D468,COA_Mapping!$A:$B,2,FALSE),""))</f>
        <v/>
      </c>
      <c r="J468" s="11" t="n"/>
      <c r="K468" s="9">
        <f>IF($A468="","",DATE(YEAR($A468),MONTH($A468),1))</f>
        <v/>
      </c>
      <c r="L468">
        <f>IF($D468="","",IFERROR(VLOOKUP($D468,COA_Mapping!$A:$C,3,FALSE),""))</f>
        <v/>
      </c>
      <c r="M468">
        <f>IF($D468="","",IFERROR(VLOOKUP($D468,COA_Mapping!$A:$D,4,FALSE),""))</f>
        <v/>
      </c>
      <c r="N468">
        <f>IF($D468="","",IFERROR(VLOOKUP($D468,COA_Mapping!$A:$E,5,FALSE),""))</f>
        <v/>
      </c>
    </row>
    <row r="469">
      <c r="A469" s="10" t="n"/>
      <c r="E469">
        <f>IF($D469="","",IFERROR(VLOOKUP($D469,COA_Mapping!$A:$B,2,FALSE),""))</f>
        <v/>
      </c>
      <c r="J469" s="11" t="n"/>
      <c r="K469" s="9">
        <f>IF($A469="","",DATE(YEAR($A469),MONTH($A469),1))</f>
        <v/>
      </c>
      <c r="L469">
        <f>IF($D469="","",IFERROR(VLOOKUP($D469,COA_Mapping!$A:$C,3,FALSE),""))</f>
        <v/>
      </c>
      <c r="M469">
        <f>IF($D469="","",IFERROR(VLOOKUP($D469,COA_Mapping!$A:$D,4,FALSE),""))</f>
        <v/>
      </c>
      <c r="N469">
        <f>IF($D469="","",IFERROR(VLOOKUP($D469,COA_Mapping!$A:$E,5,FALSE),""))</f>
        <v/>
      </c>
    </row>
    <row r="470">
      <c r="A470" s="10" t="n"/>
      <c r="E470">
        <f>IF($D470="","",IFERROR(VLOOKUP($D470,COA_Mapping!$A:$B,2,FALSE),""))</f>
        <v/>
      </c>
      <c r="J470" s="11" t="n"/>
      <c r="K470" s="9">
        <f>IF($A470="","",DATE(YEAR($A470),MONTH($A470),1))</f>
        <v/>
      </c>
      <c r="L470">
        <f>IF($D470="","",IFERROR(VLOOKUP($D470,COA_Mapping!$A:$C,3,FALSE),""))</f>
        <v/>
      </c>
      <c r="M470">
        <f>IF($D470="","",IFERROR(VLOOKUP($D470,COA_Mapping!$A:$D,4,FALSE),""))</f>
        <v/>
      </c>
      <c r="N470">
        <f>IF($D470="","",IFERROR(VLOOKUP($D470,COA_Mapping!$A:$E,5,FALSE),""))</f>
        <v/>
      </c>
    </row>
    <row r="471">
      <c r="A471" s="10" t="n"/>
      <c r="E471">
        <f>IF($D471="","",IFERROR(VLOOKUP($D471,COA_Mapping!$A:$B,2,FALSE),""))</f>
        <v/>
      </c>
      <c r="J471" s="11" t="n"/>
      <c r="K471" s="9">
        <f>IF($A471="","",DATE(YEAR($A471),MONTH($A471),1))</f>
        <v/>
      </c>
      <c r="L471">
        <f>IF($D471="","",IFERROR(VLOOKUP($D471,COA_Mapping!$A:$C,3,FALSE),""))</f>
        <v/>
      </c>
      <c r="M471">
        <f>IF($D471="","",IFERROR(VLOOKUP($D471,COA_Mapping!$A:$D,4,FALSE),""))</f>
        <v/>
      </c>
      <c r="N471">
        <f>IF($D471="","",IFERROR(VLOOKUP($D471,COA_Mapping!$A:$E,5,FALSE),""))</f>
        <v/>
      </c>
    </row>
    <row r="472">
      <c r="A472" s="10" t="n"/>
      <c r="E472">
        <f>IF($D472="","",IFERROR(VLOOKUP($D472,COA_Mapping!$A:$B,2,FALSE),""))</f>
        <v/>
      </c>
      <c r="J472" s="11" t="n"/>
      <c r="K472" s="9">
        <f>IF($A472="","",DATE(YEAR($A472),MONTH($A472),1))</f>
        <v/>
      </c>
      <c r="L472">
        <f>IF($D472="","",IFERROR(VLOOKUP($D472,COA_Mapping!$A:$C,3,FALSE),""))</f>
        <v/>
      </c>
      <c r="M472">
        <f>IF($D472="","",IFERROR(VLOOKUP($D472,COA_Mapping!$A:$D,4,FALSE),""))</f>
        <v/>
      </c>
      <c r="N472">
        <f>IF($D472="","",IFERROR(VLOOKUP($D472,COA_Mapping!$A:$E,5,FALSE),""))</f>
        <v/>
      </c>
    </row>
    <row r="473">
      <c r="A473" s="10" t="n"/>
      <c r="E473">
        <f>IF($D473="","",IFERROR(VLOOKUP($D473,COA_Mapping!$A:$B,2,FALSE),""))</f>
        <v/>
      </c>
      <c r="J473" s="11" t="n"/>
      <c r="K473" s="9">
        <f>IF($A473="","",DATE(YEAR($A473),MONTH($A473),1))</f>
        <v/>
      </c>
      <c r="L473">
        <f>IF($D473="","",IFERROR(VLOOKUP($D473,COA_Mapping!$A:$C,3,FALSE),""))</f>
        <v/>
      </c>
      <c r="M473">
        <f>IF($D473="","",IFERROR(VLOOKUP($D473,COA_Mapping!$A:$D,4,FALSE),""))</f>
        <v/>
      </c>
      <c r="N473">
        <f>IF($D473="","",IFERROR(VLOOKUP($D473,COA_Mapping!$A:$E,5,FALSE),""))</f>
        <v/>
      </c>
    </row>
    <row r="474">
      <c r="A474" s="10" t="n"/>
      <c r="E474">
        <f>IF($D474="","",IFERROR(VLOOKUP($D474,COA_Mapping!$A:$B,2,FALSE),""))</f>
        <v/>
      </c>
      <c r="J474" s="11" t="n"/>
      <c r="K474" s="9">
        <f>IF($A474="","",DATE(YEAR($A474),MONTH($A474),1))</f>
        <v/>
      </c>
      <c r="L474">
        <f>IF($D474="","",IFERROR(VLOOKUP($D474,COA_Mapping!$A:$C,3,FALSE),""))</f>
        <v/>
      </c>
      <c r="M474">
        <f>IF($D474="","",IFERROR(VLOOKUP($D474,COA_Mapping!$A:$D,4,FALSE),""))</f>
        <v/>
      </c>
      <c r="N474">
        <f>IF($D474="","",IFERROR(VLOOKUP($D474,COA_Mapping!$A:$E,5,FALSE),""))</f>
        <v/>
      </c>
    </row>
    <row r="475">
      <c r="A475" s="10" t="n"/>
      <c r="E475">
        <f>IF($D475="","",IFERROR(VLOOKUP($D475,COA_Mapping!$A:$B,2,FALSE),""))</f>
        <v/>
      </c>
      <c r="J475" s="11" t="n"/>
      <c r="K475" s="9">
        <f>IF($A475="","",DATE(YEAR($A475),MONTH($A475),1))</f>
        <v/>
      </c>
      <c r="L475">
        <f>IF($D475="","",IFERROR(VLOOKUP($D475,COA_Mapping!$A:$C,3,FALSE),""))</f>
        <v/>
      </c>
      <c r="M475">
        <f>IF($D475="","",IFERROR(VLOOKUP($D475,COA_Mapping!$A:$D,4,FALSE),""))</f>
        <v/>
      </c>
      <c r="N475">
        <f>IF($D475="","",IFERROR(VLOOKUP($D475,COA_Mapping!$A:$E,5,FALSE),""))</f>
        <v/>
      </c>
    </row>
    <row r="476">
      <c r="A476" s="10" t="n"/>
      <c r="E476">
        <f>IF($D476="","",IFERROR(VLOOKUP($D476,COA_Mapping!$A:$B,2,FALSE),""))</f>
        <v/>
      </c>
      <c r="J476" s="11" t="n"/>
      <c r="K476" s="9">
        <f>IF($A476="","",DATE(YEAR($A476),MONTH($A476),1))</f>
        <v/>
      </c>
      <c r="L476">
        <f>IF($D476="","",IFERROR(VLOOKUP($D476,COA_Mapping!$A:$C,3,FALSE),""))</f>
        <v/>
      </c>
      <c r="M476">
        <f>IF($D476="","",IFERROR(VLOOKUP($D476,COA_Mapping!$A:$D,4,FALSE),""))</f>
        <v/>
      </c>
      <c r="N476">
        <f>IF($D476="","",IFERROR(VLOOKUP($D476,COA_Mapping!$A:$E,5,FALSE),""))</f>
        <v/>
      </c>
    </row>
    <row r="477">
      <c r="A477" s="10" t="n"/>
      <c r="E477">
        <f>IF($D477="","",IFERROR(VLOOKUP($D477,COA_Mapping!$A:$B,2,FALSE),""))</f>
        <v/>
      </c>
      <c r="J477" s="11" t="n"/>
      <c r="K477" s="9">
        <f>IF($A477="","",DATE(YEAR($A477),MONTH($A477),1))</f>
        <v/>
      </c>
      <c r="L477">
        <f>IF($D477="","",IFERROR(VLOOKUP($D477,COA_Mapping!$A:$C,3,FALSE),""))</f>
        <v/>
      </c>
      <c r="M477">
        <f>IF($D477="","",IFERROR(VLOOKUP($D477,COA_Mapping!$A:$D,4,FALSE),""))</f>
        <v/>
      </c>
      <c r="N477">
        <f>IF($D477="","",IFERROR(VLOOKUP($D477,COA_Mapping!$A:$E,5,FALSE),""))</f>
        <v/>
      </c>
    </row>
    <row r="478">
      <c r="A478" s="10" t="n"/>
      <c r="E478">
        <f>IF($D478="","",IFERROR(VLOOKUP($D478,COA_Mapping!$A:$B,2,FALSE),""))</f>
        <v/>
      </c>
      <c r="J478" s="11" t="n"/>
      <c r="K478" s="9">
        <f>IF($A478="","",DATE(YEAR($A478),MONTH($A478),1))</f>
        <v/>
      </c>
      <c r="L478">
        <f>IF($D478="","",IFERROR(VLOOKUP($D478,COA_Mapping!$A:$C,3,FALSE),""))</f>
        <v/>
      </c>
      <c r="M478">
        <f>IF($D478="","",IFERROR(VLOOKUP($D478,COA_Mapping!$A:$D,4,FALSE),""))</f>
        <v/>
      </c>
      <c r="N478">
        <f>IF($D478="","",IFERROR(VLOOKUP($D478,COA_Mapping!$A:$E,5,FALSE),""))</f>
        <v/>
      </c>
    </row>
    <row r="479">
      <c r="A479" s="10" t="n"/>
      <c r="E479">
        <f>IF($D479="","",IFERROR(VLOOKUP($D479,COA_Mapping!$A:$B,2,FALSE),""))</f>
        <v/>
      </c>
      <c r="J479" s="11" t="n"/>
      <c r="K479" s="9">
        <f>IF($A479="","",DATE(YEAR($A479),MONTH($A479),1))</f>
        <v/>
      </c>
      <c r="L479">
        <f>IF($D479="","",IFERROR(VLOOKUP($D479,COA_Mapping!$A:$C,3,FALSE),""))</f>
        <v/>
      </c>
      <c r="M479">
        <f>IF($D479="","",IFERROR(VLOOKUP($D479,COA_Mapping!$A:$D,4,FALSE),""))</f>
        <v/>
      </c>
      <c r="N479">
        <f>IF($D479="","",IFERROR(VLOOKUP($D479,COA_Mapping!$A:$E,5,FALSE),""))</f>
        <v/>
      </c>
    </row>
    <row r="480">
      <c r="A480" s="10" t="n"/>
      <c r="E480">
        <f>IF($D480="","",IFERROR(VLOOKUP($D480,COA_Mapping!$A:$B,2,FALSE),""))</f>
        <v/>
      </c>
      <c r="J480" s="11" t="n"/>
      <c r="K480" s="9">
        <f>IF($A480="","",DATE(YEAR($A480),MONTH($A480),1))</f>
        <v/>
      </c>
      <c r="L480">
        <f>IF($D480="","",IFERROR(VLOOKUP($D480,COA_Mapping!$A:$C,3,FALSE),""))</f>
        <v/>
      </c>
      <c r="M480">
        <f>IF($D480="","",IFERROR(VLOOKUP($D480,COA_Mapping!$A:$D,4,FALSE),""))</f>
        <v/>
      </c>
      <c r="N480">
        <f>IF($D480="","",IFERROR(VLOOKUP($D480,COA_Mapping!$A:$E,5,FALSE),""))</f>
        <v/>
      </c>
    </row>
    <row r="481">
      <c r="A481" s="10" t="n"/>
      <c r="E481">
        <f>IF($D481="","",IFERROR(VLOOKUP($D481,COA_Mapping!$A:$B,2,FALSE),""))</f>
        <v/>
      </c>
      <c r="J481" s="11" t="n"/>
      <c r="K481" s="9">
        <f>IF($A481="","",DATE(YEAR($A481),MONTH($A481),1))</f>
        <v/>
      </c>
      <c r="L481">
        <f>IF($D481="","",IFERROR(VLOOKUP($D481,COA_Mapping!$A:$C,3,FALSE),""))</f>
        <v/>
      </c>
      <c r="M481">
        <f>IF($D481="","",IFERROR(VLOOKUP($D481,COA_Mapping!$A:$D,4,FALSE),""))</f>
        <v/>
      </c>
      <c r="N481">
        <f>IF($D481="","",IFERROR(VLOOKUP($D481,COA_Mapping!$A:$E,5,FALSE),""))</f>
        <v/>
      </c>
    </row>
    <row r="482">
      <c r="A482" s="10" t="n"/>
      <c r="E482">
        <f>IF($D482="","",IFERROR(VLOOKUP($D482,COA_Mapping!$A:$B,2,FALSE),""))</f>
        <v/>
      </c>
      <c r="J482" s="11" t="n"/>
      <c r="K482" s="9">
        <f>IF($A482="","",DATE(YEAR($A482),MONTH($A482),1))</f>
        <v/>
      </c>
      <c r="L482">
        <f>IF($D482="","",IFERROR(VLOOKUP($D482,COA_Mapping!$A:$C,3,FALSE),""))</f>
        <v/>
      </c>
      <c r="M482">
        <f>IF($D482="","",IFERROR(VLOOKUP($D482,COA_Mapping!$A:$D,4,FALSE),""))</f>
        <v/>
      </c>
      <c r="N482">
        <f>IF($D482="","",IFERROR(VLOOKUP($D482,COA_Mapping!$A:$E,5,FALSE),""))</f>
        <v/>
      </c>
    </row>
    <row r="483">
      <c r="A483" s="10" t="n"/>
      <c r="E483">
        <f>IF($D483="","",IFERROR(VLOOKUP($D483,COA_Mapping!$A:$B,2,FALSE),""))</f>
        <v/>
      </c>
      <c r="J483" s="11" t="n"/>
      <c r="K483" s="9">
        <f>IF($A483="","",DATE(YEAR($A483),MONTH($A483),1))</f>
        <v/>
      </c>
      <c r="L483">
        <f>IF($D483="","",IFERROR(VLOOKUP($D483,COA_Mapping!$A:$C,3,FALSE),""))</f>
        <v/>
      </c>
      <c r="M483">
        <f>IF($D483="","",IFERROR(VLOOKUP($D483,COA_Mapping!$A:$D,4,FALSE),""))</f>
        <v/>
      </c>
      <c r="N483">
        <f>IF($D483="","",IFERROR(VLOOKUP($D483,COA_Mapping!$A:$E,5,FALSE),""))</f>
        <v/>
      </c>
    </row>
    <row r="484">
      <c r="A484" s="10" t="n"/>
      <c r="E484">
        <f>IF($D484="","",IFERROR(VLOOKUP($D484,COA_Mapping!$A:$B,2,FALSE),""))</f>
        <v/>
      </c>
      <c r="J484" s="11" t="n"/>
      <c r="K484" s="9">
        <f>IF($A484="","",DATE(YEAR($A484),MONTH($A484),1))</f>
        <v/>
      </c>
      <c r="L484">
        <f>IF($D484="","",IFERROR(VLOOKUP($D484,COA_Mapping!$A:$C,3,FALSE),""))</f>
        <v/>
      </c>
      <c r="M484">
        <f>IF($D484="","",IFERROR(VLOOKUP($D484,COA_Mapping!$A:$D,4,FALSE),""))</f>
        <v/>
      </c>
      <c r="N484">
        <f>IF($D484="","",IFERROR(VLOOKUP($D484,COA_Mapping!$A:$E,5,FALSE),""))</f>
        <v/>
      </c>
    </row>
    <row r="485">
      <c r="A485" s="10" t="n"/>
      <c r="E485">
        <f>IF($D485="","",IFERROR(VLOOKUP($D485,COA_Mapping!$A:$B,2,FALSE),""))</f>
        <v/>
      </c>
      <c r="J485" s="11" t="n"/>
      <c r="K485" s="9">
        <f>IF($A485="","",DATE(YEAR($A485),MONTH($A485),1))</f>
        <v/>
      </c>
      <c r="L485">
        <f>IF($D485="","",IFERROR(VLOOKUP($D485,COA_Mapping!$A:$C,3,FALSE),""))</f>
        <v/>
      </c>
      <c r="M485">
        <f>IF($D485="","",IFERROR(VLOOKUP($D485,COA_Mapping!$A:$D,4,FALSE),""))</f>
        <v/>
      </c>
      <c r="N485">
        <f>IF($D485="","",IFERROR(VLOOKUP($D485,COA_Mapping!$A:$E,5,FALSE),""))</f>
        <v/>
      </c>
    </row>
    <row r="486">
      <c r="A486" s="10" t="n"/>
      <c r="E486">
        <f>IF($D486="","",IFERROR(VLOOKUP($D486,COA_Mapping!$A:$B,2,FALSE),""))</f>
        <v/>
      </c>
      <c r="J486" s="11" t="n"/>
      <c r="K486" s="9">
        <f>IF($A486="","",DATE(YEAR($A486),MONTH($A486),1))</f>
        <v/>
      </c>
      <c r="L486">
        <f>IF($D486="","",IFERROR(VLOOKUP($D486,COA_Mapping!$A:$C,3,FALSE),""))</f>
        <v/>
      </c>
      <c r="M486">
        <f>IF($D486="","",IFERROR(VLOOKUP($D486,COA_Mapping!$A:$D,4,FALSE),""))</f>
        <v/>
      </c>
      <c r="N486">
        <f>IF($D486="","",IFERROR(VLOOKUP($D486,COA_Mapping!$A:$E,5,FALSE),""))</f>
        <v/>
      </c>
    </row>
    <row r="487">
      <c r="A487" s="10" t="n"/>
      <c r="E487">
        <f>IF($D487="","",IFERROR(VLOOKUP($D487,COA_Mapping!$A:$B,2,FALSE),""))</f>
        <v/>
      </c>
      <c r="J487" s="11" t="n"/>
      <c r="K487" s="9">
        <f>IF($A487="","",DATE(YEAR($A487),MONTH($A487),1))</f>
        <v/>
      </c>
      <c r="L487">
        <f>IF($D487="","",IFERROR(VLOOKUP($D487,COA_Mapping!$A:$C,3,FALSE),""))</f>
        <v/>
      </c>
      <c r="M487">
        <f>IF($D487="","",IFERROR(VLOOKUP($D487,COA_Mapping!$A:$D,4,FALSE),""))</f>
        <v/>
      </c>
      <c r="N487">
        <f>IF($D487="","",IFERROR(VLOOKUP($D487,COA_Mapping!$A:$E,5,FALSE),""))</f>
        <v/>
      </c>
    </row>
    <row r="488">
      <c r="A488" s="10" t="n"/>
      <c r="E488">
        <f>IF($D488="","",IFERROR(VLOOKUP($D488,COA_Mapping!$A:$B,2,FALSE),""))</f>
        <v/>
      </c>
      <c r="J488" s="11" t="n"/>
      <c r="K488" s="9">
        <f>IF($A488="","",DATE(YEAR($A488),MONTH($A488),1))</f>
        <v/>
      </c>
      <c r="L488">
        <f>IF($D488="","",IFERROR(VLOOKUP($D488,COA_Mapping!$A:$C,3,FALSE),""))</f>
        <v/>
      </c>
      <c r="M488">
        <f>IF($D488="","",IFERROR(VLOOKUP($D488,COA_Mapping!$A:$D,4,FALSE),""))</f>
        <v/>
      </c>
      <c r="N488">
        <f>IF($D488="","",IFERROR(VLOOKUP($D488,COA_Mapping!$A:$E,5,FALSE),""))</f>
        <v/>
      </c>
    </row>
    <row r="489">
      <c r="A489" s="10" t="n"/>
      <c r="E489">
        <f>IF($D489="","",IFERROR(VLOOKUP($D489,COA_Mapping!$A:$B,2,FALSE),""))</f>
        <v/>
      </c>
      <c r="J489" s="11" t="n"/>
      <c r="K489" s="9">
        <f>IF($A489="","",DATE(YEAR($A489),MONTH($A489),1))</f>
        <v/>
      </c>
      <c r="L489">
        <f>IF($D489="","",IFERROR(VLOOKUP($D489,COA_Mapping!$A:$C,3,FALSE),""))</f>
        <v/>
      </c>
      <c r="M489">
        <f>IF($D489="","",IFERROR(VLOOKUP($D489,COA_Mapping!$A:$D,4,FALSE),""))</f>
        <v/>
      </c>
      <c r="N489">
        <f>IF($D489="","",IFERROR(VLOOKUP($D489,COA_Mapping!$A:$E,5,FALSE),""))</f>
        <v/>
      </c>
    </row>
    <row r="490">
      <c r="A490" s="10" t="n"/>
      <c r="E490">
        <f>IF($D490="","",IFERROR(VLOOKUP($D490,COA_Mapping!$A:$B,2,FALSE),""))</f>
        <v/>
      </c>
      <c r="J490" s="11" t="n"/>
      <c r="K490" s="9">
        <f>IF($A490="","",DATE(YEAR($A490),MONTH($A490),1))</f>
        <v/>
      </c>
      <c r="L490">
        <f>IF($D490="","",IFERROR(VLOOKUP($D490,COA_Mapping!$A:$C,3,FALSE),""))</f>
        <v/>
      </c>
      <c r="M490">
        <f>IF($D490="","",IFERROR(VLOOKUP($D490,COA_Mapping!$A:$D,4,FALSE),""))</f>
        <v/>
      </c>
      <c r="N490">
        <f>IF($D490="","",IFERROR(VLOOKUP($D490,COA_Mapping!$A:$E,5,FALSE),""))</f>
        <v/>
      </c>
    </row>
    <row r="491">
      <c r="A491" s="10" t="n"/>
      <c r="E491">
        <f>IF($D491="","",IFERROR(VLOOKUP($D491,COA_Mapping!$A:$B,2,FALSE),""))</f>
        <v/>
      </c>
      <c r="J491" s="11" t="n"/>
      <c r="K491" s="9">
        <f>IF($A491="","",DATE(YEAR($A491),MONTH($A491),1))</f>
        <v/>
      </c>
      <c r="L491">
        <f>IF($D491="","",IFERROR(VLOOKUP($D491,COA_Mapping!$A:$C,3,FALSE),""))</f>
        <v/>
      </c>
      <c r="M491">
        <f>IF($D491="","",IFERROR(VLOOKUP($D491,COA_Mapping!$A:$D,4,FALSE),""))</f>
        <v/>
      </c>
      <c r="N491">
        <f>IF($D491="","",IFERROR(VLOOKUP($D491,COA_Mapping!$A:$E,5,FALSE),""))</f>
        <v/>
      </c>
    </row>
    <row r="492">
      <c r="A492" s="10" t="n"/>
      <c r="E492">
        <f>IF($D492="","",IFERROR(VLOOKUP($D492,COA_Mapping!$A:$B,2,FALSE),""))</f>
        <v/>
      </c>
      <c r="J492" s="11" t="n"/>
      <c r="K492" s="9">
        <f>IF($A492="","",DATE(YEAR($A492),MONTH($A492),1))</f>
        <v/>
      </c>
      <c r="L492">
        <f>IF($D492="","",IFERROR(VLOOKUP($D492,COA_Mapping!$A:$C,3,FALSE),""))</f>
        <v/>
      </c>
      <c r="M492">
        <f>IF($D492="","",IFERROR(VLOOKUP($D492,COA_Mapping!$A:$D,4,FALSE),""))</f>
        <v/>
      </c>
      <c r="N492">
        <f>IF($D492="","",IFERROR(VLOOKUP($D492,COA_Mapping!$A:$E,5,FALSE),""))</f>
        <v/>
      </c>
    </row>
    <row r="493">
      <c r="A493" s="10" t="n"/>
      <c r="E493">
        <f>IF($D493="","",IFERROR(VLOOKUP($D493,COA_Mapping!$A:$B,2,FALSE),""))</f>
        <v/>
      </c>
      <c r="J493" s="11" t="n"/>
      <c r="K493" s="9">
        <f>IF($A493="","",DATE(YEAR($A493),MONTH($A493),1))</f>
        <v/>
      </c>
      <c r="L493">
        <f>IF($D493="","",IFERROR(VLOOKUP($D493,COA_Mapping!$A:$C,3,FALSE),""))</f>
        <v/>
      </c>
      <c r="M493">
        <f>IF($D493="","",IFERROR(VLOOKUP($D493,COA_Mapping!$A:$D,4,FALSE),""))</f>
        <v/>
      </c>
      <c r="N493">
        <f>IF($D493="","",IFERROR(VLOOKUP($D493,COA_Mapping!$A:$E,5,FALSE),""))</f>
        <v/>
      </c>
    </row>
    <row r="494">
      <c r="A494" s="10" t="n"/>
      <c r="E494">
        <f>IF($D494="","",IFERROR(VLOOKUP($D494,COA_Mapping!$A:$B,2,FALSE),""))</f>
        <v/>
      </c>
      <c r="J494" s="11" t="n"/>
      <c r="K494" s="9">
        <f>IF($A494="","",DATE(YEAR($A494),MONTH($A494),1))</f>
        <v/>
      </c>
      <c r="L494">
        <f>IF($D494="","",IFERROR(VLOOKUP($D494,COA_Mapping!$A:$C,3,FALSE),""))</f>
        <v/>
      </c>
      <c r="M494">
        <f>IF($D494="","",IFERROR(VLOOKUP($D494,COA_Mapping!$A:$D,4,FALSE),""))</f>
        <v/>
      </c>
      <c r="N494">
        <f>IF($D494="","",IFERROR(VLOOKUP($D494,COA_Mapping!$A:$E,5,FALSE),""))</f>
        <v/>
      </c>
    </row>
    <row r="495">
      <c r="A495" s="10" t="n"/>
      <c r="E495">
        <f>IF($D495="","",IFERROR(VLOOKUP($D495,COA_Mapping!$A:$B,2,FALSE),""))</f>
        <v/>
      </c>
      <c r="J495" s="11" t="n"/>
      <c r="K495" s="9">
        <f>IF($A495="","",DATE(YEAR($A495),MONTH($A495),1))</f>
        <v/>
      </c>
      <c r="L495">
        <f>IF($D495="","",IFERROR(VLOOKUP($D495,COA_Mapping!$A:$C,3,FALSE),""))</f>
        <v/>
      </c>
      <c r="M495">
        <f>IF($D495="","",IFERROR(VLOOKUP($D495,COA_Mapping!$A:$D,4,FALSE),""))</f>
        <v/>
      </c>
      <c r="N495">
        <f>IF($D495="","",IFERROR(VLOOKUP($D495,COA_Mapping!$A:$E,5,FALSE),""))</f>
        <v/>
      </c>
    </row>
    <row r="496">
      <c r="A496" s="10" t="n"/>
      <c r="E496">
        <f>IF($D496="","",IFERROR(VLOOKUP($D496,COA_Mapping!$A:$B,2,FALSE),""))</f>
        <v/>
      </c>
      <c r="J496" s="11" t="n"/>
      <c r="K496" s="9">
        <f>IF($A496="","",DATE(YEAR($A496),MONTH($A496),1))</f>
        <v/>
      </c>
      <c r="L496">
        <f>IF($D496="","",IFERROR(VLOOKUP($D496,COA_Mapping!$A:$C,3,FALSE),""))</f>
        <v/>
      </c>
      <c r="M496">
        <f>IF($D496="","",IFERROR(VLOOKUP($D496,COA_Mapping!$A:$D,4,FALSE),""))</f>
        <v/>
      </c>
      <c r="N496">
        <f>IF($D496="","",IFERROR(VLOOKUP($D496,COA_Mapping!$A:$E,5,FALSE),""))</f>
        <v/>
      </c>
    </row>
    <row r="497">
      <c r="A497" s="10" t="n"/>
      <c r="E497">
        <f>IF($D497="","",IFERROR(VLOOKUP($D497,COA_Mapping!$A:$B,2,FALSE),""))</f>
        <v/>
      </c>
      <c r="J497" s="11" t="n"/>
      <c r="K497" s="9">
        <f>IF($A497="","",DATE(YEAR($A497),MONTH($A497),1))</f>
        <v/>
      </c>
      <c r="L497">
        <f>IF($D497="","",IFERROR(VLOOKUP($D497,COA_Mapping!$A:$C,3,FALSE),""))</f>
        <v/>
      </c>
      <c r="M497">
        <f>IF($D497="","",IFERROR(VLOOKUP($D497,COA_Mapping!$A:$D,4,FALSE),""))</f>
        <v/>
      </c>
      <c r="N497">
        <f>IF($D497="","",IFERROR(VLOOKUP($D497,COA_Mapping!$A:$E,5,FALSE),""))</f>
        <v/>
      </c>
    </row>
    <row r="498">
      <c r="A498" s="10" t="n"/>
      <c r="E498">
        <f>IF($D498="","",IFERROR(VLOOKUP($D498,COA_Mapping!$A:$B,2,FALSE),""))</f>
        <v/>
      </c>
      <c r="J498" s="11" t="n"/>
      <c r="K498" s="9">
        <f>IF($A498="","",DATE(YEAR($A498),MONTH($A498),1))</f>
        <v/>
      </c>
      <c r="L498">
        <f>IF($D498="","",IFERROR(VLOOKUP($D498,COA_Mapping!$A:$C,3,FALSE),""))</f>
        <v/>
      </c>
      <c r="M498">
        <f>IF($D498="","",IFERROR(VLOOKUP($D498,COA_Mapping!$A:$D,4,FALSE),""))</f>
        <v/>
      </c>
      <c r="N498">
        <f>IF($D498="","",IFERROR(VLOOKUP($D498,COA_Mapping!$A:$E,5,FALSE),""))</f>
        <v/>
      </c>
    </row>
    <row r="499">
      <c r="A499" s="10" t="n"/>
      <c r="E499">
        <f>IF($D499="","",IFERROR(VLOOKUP($D499,COA_Mapping!$A:$B,2,FALSE),""))</f>
        <v/>
      </c>
      <c r="J499" s="11" t="n"/>
      <c r="K499" s="9">
        <f>IF($A499="","",DATE(YEAR($A499),MONTH($A499),1))</f>
        <v/>
      </c>
      <c r="L499">
        <f>IF($D499="","",IFERROR(VLOOKUP($D499,COA_Mapping!$A:$C,3,FALSE),""))</f>
        <v/>
      </c>
      <c r="M499">
        <f>IF($D499="","",IFERROR(VLOOKUP($D499,COA_Mapping!$A:$D,4,FALSE),""))</f>
        <v/>
      </c>
      <c r="N499">
        <f>IF($D499="","",IFERROR(VLOOKUP($D499,COA_Mapping!$A:$E,5,FALSE),""))</f>
        <v/>
      </c>
    </row>
    <row r="500">
      <c r="A500" s="10" t="n"/>
      <c r="E500">
        <f>IF($D500="","",IFERROR(VLOOKUP($D500,COA_Mapping!$A:$B,2,FALSE),""))</f>
        <v/>
      </c>
      <c r="J500" s="11" t="n"/>
      <c r="K500" s="9">
        <f>IF($A500="","",DATE(YEAR($A500),MONTH($A500),1))</f>
        <v/>
      </c>
      <c r="L500">
        <f>IF($D500="","",IFERROR(VLOOKUP($D500,COA_Mapping!$A:$C,3,FALSE),""))</f>
        <v/>
      </c>
      <c r="M500">
        <f>IF($D500="","",IFERROR(VLOOKUP($D500,COA_Mapping!$A:$D,4,FALSE),""))</f>
        <v/>
      </c>
      <c r="N500">
        <f>IF($D500="","",IFERROR(VLOOKUP($D500,COA_Mapping!$A:$E,5,FALSE),""))</f>
        <v/>
      </c>
    </row>
    <row r="501">
      <c r="A501" s="10" t="n"/>
      <c r="E501">
        <f>IF($D501="","",IFERROR(VLOOKUP($D501,COA_Mapping!$A:$B,2,FALSE),""))</f>
        <v/>
      </c>
      <c r="J501" s="11" t="n"/>
      <c r="K501" s="9">
        <f>IF($A501="","",DATE(YEAR($A501),MONTH($A501),1))</f>
        <v/>
      </c>
      <c r="L501">
        <f>IF($D501="","",IFERROR(VLOOKUP($D501,COA_Mapping!$A:$C,3,FALSE),""))</f>
        <v/>
      </c>
      <c r="M501">
        <f>IF($D501="","",IFERROR(VLOOKUP($D501,COA_Mapping!$A:$D,4,FALSE),""))</f>
        <v/>
      </c>
      <c r="N501">
        <f>IF($D501="","",IFERROR(VLOOKUP($D501,COA_Mapping!$A:$E,5,FALSE),""))</f>
        <v/>
      </c>
    </row>
    <row r="502">
      <c r="A502" s="10" t="n"/>
      <c r="E502">
        <f>IF($D502="","",IFERROR(VLOOKUP($D502,COA_Mapping!$A:$B,2,FALSE),""))</f>
        <v/>
      </c>
      <c r="J502" s="11" t="n"/>
      <c r="K502" s="9">
        <f>IF($A502="","",DATE(YEAR($A502),MONTH($A502),1))</f>
        <v/>
      </c>
      <c r="L502">
        <f>IF($D502="","",IFERROR(VLOOKUP($D502,COA_Mapping!$A:$C,3,FALSE),""))</f>
        <v/>
      </c>
      <c r="M502">
        <f>IF($D502="","",IFERROR(VLOOKUP($D502,COA_Mapping!$A:$D,4,FALSE),""))</f>
        <v/>
      </c>
      <c r="N502">
        <f>IF($D502="","",IFERROR(VLOOKUP($D502,COA_Mapping!$A:$E,5,FALSE),""))</f>
        <v/>
      </c>
    </row>
    <row r="503">
      <c r="A503" s="10" t="n"/>
      <c r="E503">
        <f>IF($D503="","",IFERROR(VLOOKUP($D503,COA_Mapping!$A:$B,2,FALSE),""))</f>
        <v/>
      </c>
      <c r="J503" s="11" t="n"/>
      <c r="K503" s="9">
        <f>IF($A503="","",DATE(YEAR($A503),MONTH($A503),1))</f>
        <v/>
      </c>
      <c r="L503">
        <f>IF($D503="","",IFERROR(VLOOKUP($D503,COA_Mapping!$A:$C,3,FALSE),""))</f>
        <v/>
      </c>
      <c r="M503">
        <f>IF($D503="","",IFERROR(VLOOKUP($D503,COA_Mapping!$A:$D,4,FALSE),""))</f>
        <v/>
      </c>
      <c r="N503">
        <f>IF($D503="","",IFERROR(VLOOKUP($D503,COA_Mapping!$A:$E,5,FALSE),""))</f>
        <v/>
      </c>
    </row>
    <row r="504">
      <c r="A504" s="10" t="n"/>
      <c r="E504">
        <f>IF($D504="","",IFERROR(VLOOKUP($D504,COA_Mapping!$A:$B,2,FALSE),""))</f>
        <v/>
      </c>
      <c r="J504" s="11" t="n"/>
      <c r="K504" s="9">
        <f>IF($A504="","",DATE(YEAR($A504),MONTH($A504),1))</f>
        <v/>
      </c>
      <c r="L504">
        <f>IF($D504="","",IFERROR(VLOOKUP($D504,COA_Mapping!$A:$C,3,FALSE),""))</f>
        <v/>
      </c>
      <c r="M504">
        <f>IF($D504="","",IFERROR(VLOOKUP($D504,COA_Mapping!$A:$D,4,FALSE),""))</f>
        <v/>
      </c>
      <c r="N504">
        <f>IF($D504="","",IFERROR(VLOOKUP($D504,COA_Mapping!$A:$E,5,FALSE),""))</f>
        <v/>
      </c>
    </row>
    <row r="505">
      <c r="A505" s="10" t="n"/>
      <c r="E505">
        <f>IF($D505="","",IFERROR(VLOOKUP($D505,COA_Mapping!$A:$B,2,FALSE),""))</f>
        <v/>
      </c>
      <c r="J505" s="11" t="n"/>
      <c r="K505" s="9">
        <f>IF($A505="","",DATE(YEAR($A505),MONTH($A505),1))</f>
        <v/>
      </c>
      <c r="L505">
        <f>IF($D505="","",IFERROR(VLOOKUP($D505,COA_Mapping!$A:$C,3,FALSE),""))</f>
        <v/>
      </c>
      <c r="M505">
        <f>IF($D505="","",IFERROR(VLOOKUP($D505,COA_Mapping!$A:$D,4,FALSE),""))</f>
        <v/>
      </c>
      <c r="N505">
        <f>IF($D505="","",IFERROR(VLOOKUP($D505,COA_Mapping!$A:$E,5,FALSE),""))</f>
        <v/>
      </c>
    </row>
    <row r="506">
      <c r="A506" s="10" t="n"/>
      <c r="E506">
        <f>IF($D506="","",IFERROR(VLOOKUP($D506,COA_Mapping!$A:$B,2,FALSE),""))</f>
        <v/>
      </c>
      <c r="J506" s="11" t="n"/>
      <c r="K506" s="9">
        <f>IF($A506="","",DATE(YEAR($A506),MONTH($A506),1))</f>
        <v/>
      </c>
      <c r="L506">
        <f>IF($D506="","",IFERROR(VLOOKUP($D506,COA_Mapping!$A:$C,3,FALSE),""))</f>
        <v/>
      </c>
      <c r="M506">
        <f>IF($D506="","",IFERROR(VLOOKUP($D506,COA_Mapping!$A:$D,4,FALSE),""))</f>
        <v/>
      </c>
      <c r="N506">
        <f>IF($D506="","",IFERROR(VLOOKUP($D506,COA_Mapping!$A:$E,5,FALSE),""))</f>
        <v/>
      </c>
    </row>
    <row r="507">
      <c r="A507" s="10" t="n"/>
      <c r="E507">
        <f>IF($D507="","",IFERROR(VLOOKUP($D507,COA_Mapping!$A:$B,2,FALSE),""))</f>
        <v/>
      </c>
      <c r="J507" s="11" t="n"/>
      <c r="K507" s="9">
        <f>IF($A507="","",DATE(YEAR($A507),MONTH($A507),1))</f>
        <v/>
      </c>
      <c r="L507">
        <f>IF($D507="","",IFERROR(VLOOKUP($D507,COA_Mapping!$A:$C,3,FALSE),""))</f>
        <v/>
      </c>
      <c r="M507">
        <f>IF($D507="","",IFERROR(VLOOKUP($D507,COA_Mapping!$A:$D,4,FALSE),""))</f>
        <v/>
      </c>
      <c r="N507">
        <f>IF($D507="","",IFERROR(VLOOKUP($D507,COA_Mapping!$A:$E,5,FALSE),""))</f>
        <v/>
      </c>
    </row>
    <row r="508">
      <c r="A508" s="10" t="n"/>
      <c r="E508">
        <f>IF($D508="","",IFERROR(VLOOKUP($D508,COA_Mapping!$A:$B,2,FALSE),""))</f>
        <v/>
      </c>
      <c r="J508" s="11" t="n"/>
      <c r="K508" s="9">
        <f>IF($A508="","",DATE(YEAR($A508),MONTH($A508),1))</f>
        <v/>
      </c>
      <c r="L508">
        <f>IF($D508="","",IFERROR(VLOOKUP($D508,COA_Mapping!$A:$C,3,FALSE),""))</f>
        <v/>
      </c>
      <c r="M508">
        <f>IF($D508="","",IFERROR(VLOOKUP($D508,COA_Mapping!$A:$D,4,FALSE),""))</f>
        <v/>
      </c>
      <c r="N508">
        <f>IF($D508="","",IFERROR(VLOOKUP($D508,COA_Mapping!$A:$E,5,FALSE),""))</f>
        <v/>
      </c>
    </row>
    <row r="509">
      <c r="A509" s="10" t="n"/>
      <c r="E509">
        <f>IF($D509="","",IFERROR(VLOOKUP($D509,COA_Mapping!$A:$B,2,FALSE),""))</f>
        <v/>
      </c>
      <c r="J509" s="11" t="n"/>
      <c r="K509" s="9">
        <f>IF($A509="","",DATE(YEAR($A509),MONTH($A509),1))</f>
        <v/>
      </c>
      <c r="L509">
        <f>IF($D509="","",IFERROR(VLOOKUP($D509,COA_Mapping!$A:$C,3,FALSE),""))</f>
        <v/>
      </c>
      <c r="M509">
        <f>IF($D509="","",IFERROR(VLOOKUP($D509,COA_Mapping!$A:$D,4,FALSE),""))</f>
        <v/>
      </c>
      <c r="N509">
        <f>IF($D509="","",IFERROR(VLOOKUP($D509,COA_Mapping!$A:$E,5,FALSE),""))</f>
        <v/>
      </c>
    </row>
    <row r="510">
      <c r="A510" s="10" t="n"/>
      <c r="E510">
        <f>IF($D510="","",IFERROR(VLOOKUP($D510,COA_Mapping!$A:$B,2,FALSE),""))</f>
        <v/>
      </c>
      <c r="J510" s="11" t="n"/>
      <c r="K510" s="9">
        <f>IF($A510="","",DATE(YEAR($A510),MONTH($A510),1))</f>
        <v/>
      </c>
      <c r="L510">
        <f>IF($D510="","",IFERROR(VLOOKUP($D510,COA_Mapping!$A:$C,3,FALSE),""))</f>
        <v/>
      </c>
      <c r="M510">
        <f>IF($D510="","",IFERROR(VLOOKUP($D510,COA_Mapping!$A:$D,4,FALSE),""))</f>
        <v/>
      </c>
      <c r="N510">
        <f>IF($D510="","",IFERROR(VLOOKUP($D510,COA_Mapping!$A:$E,5,FALSE),""))</f>
        <v/>
      </c>
    </row>
    <row r="511">
      <c r="A511" s="10" t="n"/>
      <c r="E511">
        <f>IF($D511="","",IFERROR(VLOOKUP($D511,COA_Mapping!$A:$B,2,FALSE),""))</f>
        <v/>
      </c>
      <c r="J511" s="11" t="n"/>
      <c r="K511" s="9">
        <f>IF($A511="","",DATE(YEAR($A511),MONTH($A511),1))</f>
        <v/>
      </c>
      <c r="L511">
        <f>IF($D511="","",IFERROR(VLOOKUP($D511,COA_Mapping!$A:$C,3,FALSE),""))</f>
        <v/>
      </c>
      <c r="M511">
        <f>IF($D511="","",IFERROR(VLOOKUP($D511,COA_Mapping!$A:$D,4,FALSE),""))</f>
        <v/>
      </c>
      <c r="N511">
        <f>IF($D511="","",IFERROR(VLOOKUP($D511,COA_Mapping!$A:$E,5,FALSE),""))</f>
        <v/>
      </c>
    </row>
    <row r="512">
      <c r="A512" s="10" t="n"/>
      <c r="E512">
        <f>IF($D512="","",IFERROR(VLOOKUP($D512,COA_Mapping!$A:$B,2,FALSE),""))</f>
        <v/>
      </c>
      <c r="J512" s="11" t="n"/>
      <c r="K512" s="9">
        <f>IF($A512="","",DATE(YEAR($A512),MONTH($A512),1))</f>
        <v/>
      </c>
      <c r="L512">
        <f>IF($D512="","",IFERROR(VLOOKUP($D512,COA_Mapping!$A:$C,3,FALSE),""))</f>
        <v/>
      </c>
      <c r="M512">
        <f>IF($D512="","",IFERROR(VLOOKUP($D512,COA_Mapping!$A:$D,4,FALSE),""))</f>
        <v/>
      </c>
      <c r="N512">
        <f>IF($D512="","",IFERROR(VLOOKUP($D512,COA_Mapping!$A:$E,5,FALSE),""))</f>
        <v/>
      </c>
    </row>
    <row r="513">
      <c r="A513" s="10" t="n"/>
      <c r="E513">
        <f>IF($D513="","",IFERROR(VLOOKUP($D513,COA_Mapping!$A:$B,2,FALSE),""))</f>
        <v/>
      </c>
      <c r="J513" s="11" t="n"/>
      <c r="K513" s="9">
        <f>IF($A513="","",DATE(YEAR($A513),MONTH($A513),1))</f>
        <v/>
      </c>
      <c r="L513">
        <f>IF($D513="","",IFERROR(VLOOKUP($D513,COA_Mapping!$A:$C,3,FALSE),""))</f>
        <v/>
      </c>
      <c r="M513">
        <f>IF($D513="","",IFERROR(VLOOKUP($D513,COA_Mapping!$A:$D,4,FALSE),""))</f>
        <v/>
      </c>
      <c r="N513">
        <f>IF($D513="","",IFERROR(VLOOKUP($D513,COA_Mapping!$A:$E,5,FALSE),""))</f>
        <v/>
      </c>
    </row>
    <row r="514">
      <c r="A514" s="10" t="n"/>
      <c r="E514">
        <f>IF($D514="","",IFERROR(VLOOKUP($D514,COA_Mapping!$A:$B,2,FALSE),""))</f>
        <v/>
      </c>
      <c r="J514" s="11" t="n"/>
      <c r="K514" s="9">
        <f>IF($A514="","",DATE(YEAR($A514),MONTH($A514),1))</f>
        <v/>
      </c>
      <c r="L514">
        <f>IF($D514="","",IFERROR(VLOOKUP($D514,COA_Mapping!$A:$C,3,FALSE),""))</f>
        <v/>
      </c>
      <c r="M514">
        <f>IF($D514="","",IFERROR(VLOOKUP($D514,COA_Mapping!$A:$D,4,FALSE),""))</f>
        <v/>
      </c>
      <c r="N514">
        <f>IF($D514="","",IFERROR(VLOOKUP($D514,COA_Mapping!$A:$E,5,FALSE),""))</f>
        <v/>
      </c>
    </row>
    <row r="515">
      <c r="A515" s="10" t="n"/>
      <c r="E515">
        <f>IF($D515="","",IFERROR(VLOOKUP($D515,COA_Mapping!$A:$B,2,FALSE),""))</f>
        <v/>
      </c>
      <c r="J515" s="11" t="n"/>
      <c r="K515" s="9">
        <f>IF($A515="","",DATE(YEAR($A515),MONTH($A515),1))</f>
        <v/>
      </c>
      <c r="L515">
        <f>IF($D515="","",IFERROR(VLOOKUP($D515,COA_Mapping!$A:$C,3,FALSE),""))</f>
        <v/>
      </c>
      <c r="M515">
        <f>IF($D515="","",IFERROR(VLOOKUP($D515,COA_Mapping!$A:$D,4,FALSE),""))</f>
        <v/>
      </c>
      <c r="N515">
        <f>IF($D515="","",IFERROR(VLOOKUP($D515,COA_Mapping!$A:$E,5,FALSE),""))</f>
        <v/>
      </c>
    </row>
    <row r="516">
      <c r="A516" s="10" t="n"/>
      <c r="E516">
        <f>IF($D516="","",IFERROR(VLOOKUP($D516,COA_Mapping!$A:$B,2,FALSE),""))</f>
        <v/>
      </c>
      <c r="J516" s="11" t="n"/>
      <c r="K516" s="9">
        <f>IF($A516="","",DATE(YEAR($A516),MONTH($A516),1))</f>
        <v/>
      </c>
      <c r="L516">
        <f>IF($D516="","",IFERROR(VLOOKUP($D516,COA_Mapping!$A:$C,3,FALSE),""))</f>
        <v/>
      </c>
      <c r="M516">
        <f>IF($D516="","",IFERROR(VLOOKUP($D516,COA_Mapping!$A:$D,4,FALSE),""))</f>
        <v/>
      </c>
      <c r="N516">
        <f>IF($D516="","",IFERROR(VLOOKUP($D516,COA_Mapping!$A:$E,5,FALSE),""))</f>
        <v/>
      </c>
    </row>
    <row r="517">
      <c r="A517" s="10" t="n"/>
      <c r="E517">
        <f>IF($D517="","",IFERROR(VLOOKUP($D517,COA_Mapping!$A:$B,2,FALSE),""))</f>
        <v/>
      </c>
      <c r="J517" s="11" t="n"/>
      <c r="K517" s="9">
        <f>IF($A517="","",DATE(YEAR($A517),MONTH($A517),1))</f>
        <v/>
      </c>
      <c r="L517">
        <f>IF($D517="","",IFERROR(VLOOKUP($D517,COA_Mapping!$A:$C,3,FALSE),""))</f>
        <v/>
      </c>
      <c r="M517">
        <f>IF($D517="","",IFERROR(VLOOKUP($D517,COA_Mapping!$A:$D,4,FALSE),""))</f>
        <v/>
      </c>
      <c r="N517">
        <f>IF($D517="","",IFERROR(VLOOKUP($D517,COA_Mapping!$A:$E,5,FALSE),""))</f>
        <v/>
      </c>
    </row>
    <row r="518">
      <c r="A518" s="10" t="n"/>
      <c r="E518">
        <f>IF($D518="","",IFERROR(VLOOKUP($D518,COA_Mapping!$A:$B,2,FALSE),""))</f>
        <v/>
      </c>
      <c r="J518" s="11" t="n"/>
      <c r="K518" s="9">
        <f>IF($A518="","",DATE(YEAR($A518),MONTH($A518),1))</f>
        <v/>
      </c>
      <c r="L518">
        <f>IF($D518="","",IFERROR(VLOOKUP($D518,COA_Mapping!$A:$C,3,FALSE),""))</f>
        <v/>
      </c>
      <c r="M518">
        <f>IF($D518="","",IFERROR(VLOOKUP($D518,COA_Mapping!$A:$D,4,FALSE),""))</f>
        <v/>
      </c>
      <c r="N518">
        <f>IF($D518="","",IFERROR(VLOOKUP($D518,COA_Mapping!$A:$E,5,FALSE),""))</f>
        <v/>
      </c>
    </row>
    <row r="519">
      <c r="A519" s="10" t="n"/>
      <c r="E519">
        <f>IF($D519="","",IFERROR(VLOOKUP($D519,COA_Mapping!$A:$B,2,FALSE),""))</f>
        <v/>
      </c>
      <c r="J519" s="11" t="n"/>
      <c r="K519" s="9">
        <f>IF($A519="","",DATE(YEAR($A519),MONTH($A519),1))</f>
        <v/>
      </c>
      <c r="L519">
        <f>IF($D519="","",IFERROR(VLOOKUP($D519,COA_Mapping!$A:$C,3,FALSE),""))</f>
        <v/>
      </c>
      <c r="M519">
        <f>IF($D519="","",IFERROR(VLOOKUP($D519,COA_Mapping!$A:$D,4,FALSE),""))</f>
        <v/>
      </c>
      <c r="N519">
        <f>IF($D519="","",IFERROR(VLOOKUP($D519,COA_Mapping!$A:$E,5,FALSE),""))</f>
        <v/>
      </c>
    </row>
    <row r="520">
      <c r="A520" s="10" t="n"/>
      <c r="E520">
        <f>IF($D520="","",IFERROR(VLOOKUP($D520,COA_Mapping!$A:$B,2,FALSE),""))</f>
        <v/>
      </c>
      <c r="J520" s="11" t="n"/>
      <c r="K520" s="9">
        <f>IF($A520="","",DATE(YEAR($A520),MONTH($A520),1))</f>
        <v/>
      </c>
      <c r="L520">
        <f>IF($D520="","",IFERROR(VLOOKUP($D520,COA_Mapping!$A:$C,3,FALSE),""))</f>
        <v/>
      </c>
      <c r="M520">
        <f>IF($D520="","",IFERROR(VLOOKUP($D520,COA_Mapping!$A:$D,4,FALSE),""))</f>
        <v/>
      </c>
      <c r="N520">
        <f>IF($D520="","",IFERROR(VLOOKUP($D520,COA_Mapping!$A:$E,5,FALSE),""))</f>
        <v/>
      </c>
    </row>
    <row r="521">
      <c r="A521" s="10" t="n"/>
      <c r="E521">
        <f>IF($D521="","",IFERROR(VLOOKUP($D521,COA_Mapping!$A:$B,2,FALSE),""))</f>
        <v/>
      </c>
      <c r="J521" s="11" t="n"/>
      <c r="K521" s="9">
        <f>IF($A521="","",DATE(YEAR($A521),MONTH($A521),1))</f>
        <v/>
      </c>
      <c r="L521">
        <f>IF($D521="","",IFERROR(VLOOKUP($D521,COA_Mapping!$A:$C,3,FALSE),""))</f>
        <v/>
      </c>
      <c r="M521">
        <f>IF($D521="","",IFERROR(VLOOKUP($D521,COA_Mapping!$A:$D,4,FALSE),""))</f>
        <v/>
      </c>
      <c r="N521">
        <f>IF($D521="","",IFERROR(VLOOKUP($D521,COA_Mapping!$A:$E,5,FALSE),""))</f>
        <v/>
      </c>
    </row>
    <row r="522">
      <c r="A522" s="10" t="n"/>
      <c r="E522">
        <f>IF($D522="","",IFERROR(VLOOKUP($D522,COA_Mapping!$A:$B,2,FALSE),""))</f>
        <v/>
      </c>
      <c r="J522" s="11" t="n"/>
      <c r="K522" s="9">
        <f>IF($A522="","",DATE(YEAR($A522),MONTH($A522),1))</f>
        <v/>
      </c>
      <c r="L522">
        <f>IF($D522="","",IFERROR(VLOOKUP($D522,COA_Mapping!$A:$C,3,FALSE),""))</f>
        <v/>
      </c>
      <c r="M522">
        <f>IF($D522="","",IFERROR(VLOOKUP($D522,COA_Mapping!$A:$D,4,FALSE),""))</f>
        <v/>
      </c>
      <c r="N522">
        <f>IF($D522="","",IFERROR(VLOOKUP($D522,COA_Mapping!$A:$E,5,FALSE),""))</f>
        <v/>
      </c>
    </row>
    <row r="523">
      <c r="A523" s="10" t="n"/>
      <c r="E523">
        <f>IF($D523="","",IFERROR(VLOOKUP($D523,COA_Mapping!$A:$B,2,FALSE),""))</f>
        <v/>
      </c>
      <c r="J523" s="11" t="n"/>
      <c r="K523" s="9">
        <f>IF($A523="","",DATE(YEAR($A523),MONTH($A523),1))</f>
        <v/>
      </c>
      <c r="L523">
        <f>IF($D523="","",IFERROR(VLOOKUP($D523,COA_Mapping!$A:$C,3,FALSE),""))</f>
        <v/>
      </c>
      <c r="M523">
        <f>IF($D523="","",IFERROR(VLOOKUP($D523,COA_Mapping!$A:$D,4,FALSE),""))</f>
        <v/>
      </c>
      <c r="N523">
        <f>IF($D523="","",IFERROR(VLOOKUP($D523,COA_Mapping!$A:$E,5,FALSE),""))</f>
        <v/>
      </c>
    </row>
    <row r="524">
      <c r="A524" s="10" t="n"/>
      <c r="E524">
        <f>IF($D524="","",IFERROR(VLOOKUP($D524,COA_Mapping!$A:$B,2,FALSE),""))</f>
        <v/>
      </c>
      <c r="J524" s="11" t="n"/>
      <c r="K524" s="9">
        <f>IF($A524="","",DATE(YEAR($A524),MONTH($A524),1))</f>
        <v/>
      </c>
      <c r="L524">
        <f>IF($D524="","",IFERROR(VLOOKUP($D524,COA_Mapping!$A:$C,3,FALSE),""))</f>
        <v/>
      </c>
      <c r="M524">
        <f>IF($D524="","",IFERROR(VLOOKUP($D524,COA_Mapping!$A:$D,4,FALSE),""))</f>
        <v/>
      </c>
      <c r="N524">
        <f>IF($D524="","",IFERROR(VLOOKUP($D524,COA_Mapping!$A:$E,5,FALSE),""))</f>
        <v/>
      </c>
    </row>
    <row r="525">
      <c r="A525" s="10" t="n"/>
      <c r="E525">
        <f>IF($D525="","",IFERROR(VLOOKUP($D525,COA_Mapping!$A:$B,2,FALSE),""))</f>
        <v/>
      </c>
      <c r="J525" s="11" t="n"/>
      <c r="K525" s="9">
        <f>IF($A525="","",DATE(YEAR($A525),MONTH($A525),1))</f>
        <v/>
      </c>
      <c r="L525">
        <f>IF($D525="","",IFERROR(VLOOKUP($D525,COA_Mapping!$A:$C,3,FALSE),""))</f>
        <v/>
      </c>
      <c r="M525">
        <f>IF($D525="","",IFERROR(VLOOKUP($D525,COA_Mapping!$A:$D,4,FALSE),""))</f>
        <v/>
      </c>
      <c r="N525">
        <f>IF($D525="","",IFERROR(VLOOKUP($D525,COA_Mapping!$A:$E,5,FALSE),""))</f>
        <v/>
      </c>
    </row>
    <row r="526">
      <c r="A526" s="10" t="n"/>
      <c r="E526">
        <f>IF($D526="","",IFERROR(VLOOKUP($D526,COA_Mapping!$A:$B,2,FALSE),""))</f>
        <v/>
      </c>
      <c r="J526" s="11" t="n"/>
      <c r="K526" s="9">
        <f>IF($A526="","",DATE(YEAR($A526),MONTH($A526),1))</f>
        <v/>
      </c>
      <c r="L526">
        <f>IF($D526="","",IFERROR(VLOOKUP($D526,COA_Mapping!$A:$C,3,FALSE),""))</f>
        <v/>
      </c>
      <c r="M526">
        <f>IF($D526="","",IFERROR(VLOOKUP($D526,COA_Mapping!$A:$D,4,FALSE),""))</f>
        <v/>
      </c>
      <c r="N526">
        <f>IF($D526="","",IFERROR(VLOOKUP($D526,COA_Mapping!$A:$E,5,FALSE),""))</f>
        <v/>
      </c>
    </row>
    <row r="527">
      <c r="A527" s="10" t="n"/>
      <c r="E527">
        <f>IF($D527="","",IFERROR(VLOOKUP($D527,COA_Mapping!$A:$B,2,FALSE),""))</f>
        <v/>
      </c>
      <c r="J527" s="11" t="n"/>
      <c r="K527" s="9">
        <f>IF($A527="","",DATE(YEAR($A527),MONTH($A527),1))</f>
        <v/>
      </c>
      <c r="L527">
        <f>IF($D527="","",IFERROR(VLOOKUP($D527,COA_Mapping!$A:$C,3,FALSE),""))</f>
        <v/>
      </c>
      <c r="M527">
        <f>IF($D527="","",IFERROR(VLOOKUP($D527,COA_Mapping!$A:$D,4,FALSE),""))</f>
        <v/>
      </c>
      <c r="N527">
        <f>IF($D527="","",IFERROR(VLOOKUP($D527,COA_Mapping!$A:$E,5,FALSE),""))</f>
        <v/>
      </c>
    </row>
    <row r="528">
      <c r="A528" s="10" t="n"/>
      <c r="E528">
        <f>IF($D528="","",IFERROR(VLOOKUP($D528,COA_Mapping!$A:$B,2,FALSE),""))</f>
        <v/>
      </c>
      <c r="J528" s="11" t="n"/>
      <c r="K528" s="9">
        <f>IF($A528="","",DATE(YEAR($A528),MONTH($A528),1))</f>
        <v/>
      </c>
      <c r="L528">
        <f>IF($D528="","",IFERROR(VLOOKUP($D528,COA_Mapping!$A:$C,3,FALSE),""))</f>
        <v/>
      </c>
      <c r="M528">
        <f>IF($D528="","",IFERROR(VLOOKUP($D528,COA_Mapping!$A:$D,4,FALSE),""))</f>
        <v/>
      </c>
      <c r="N528">
        <f>IF($D528="","",IFERROR(VLOOKUP($D528,COA_Mapping!$A:$E,5,FALSE),""))</f>
        <v/>
      </c>
    </row>
    <row r="529">
      <c r="A529" s="10" t="n"/>
      <c r="E529">
        <f>IF($D529="","",IFERROR(VLOOKUP($D529,COA_Mapping!$A:$B,2,FALSE),""))</f>
        <v/>
      </c>
      <c r="J529" s="11" t="n"/>
      <c r="K529" s="9">
        <f>IF($A529="","",DATE(YEAR($A529),MONTH($A529),1))</f>
        <v/>
      </c>
      <c r="L529">
        <f>IF($D529="","",IFERROR(VLOOKUP($D529,COA_Mapping!$A:$C,3,FALSE),""))</f>
        <v/>
      </c>
      <c r="M529">
        <f>IF($D529="","",IFERROR(VLOOKUP($D529,COA_Mapping!$A:$D,4,FALSE),""))</f>
        <v/>
      </c>
      <c r="N529">
        <f>IF($D529="","",IFERROR(VLOOKUP($D529,COA_Mapping!$A:$E,5,FALSE),""))</f>
        <v/>
      </c>
    </row>
    <row r="530">
      <c r="A530" s="10" t="n"/>
      <c r="E530">
        <f>IF($D530="","",IFERROR(VLOOKUP($D530,COA_Mapping!$A:$B,2,FALSE),""))</f>
        <v/>
      </c>
      <c r="J530" s="11" t="n"/>
      <c r="K530" s="9">
        <f>IF($A530="","",DATE(YEAR($A530),MONTH($A530),1))</f>
        <v/>
      </c>
      <c r="L530">
        <f>IF($D530="","",IFERROR(VLOOKUP($D530,COA_Mapping!$A:$C,3,FALSE),""))</f>
        <v/>
      </c>
      <c r="M530">
        <f>IF($D530="","",IFERROR(VLOOKUP($D530,COA_Mapping!$A:$D,4,FALSE),""))</f>
        <v/>
      </c>
      <c r="N530">
        <f>IF($D530="","",IFERROR(VLOOKUP($D530,COA_Mapping!$A:$E,5,FALSE),""))</f>
        <v/>
      </c>
    </row>
    <row r="531">
      <c r="A531" s="10" t="n"/>
      <c r="E531">
        <f>IF($D531="","",IFERROR(VLOOKUP($D531,COA_Mapping!$A:$B,2,FALSE),""))</f>
        <v/>
      </c>
      <c r="J531" s="11" t="n"/>
      <c r="K531" s="9">
        <f>IF($A531="","",DATE(YEAR($A531),MONTH($A531),1))</f>
        <v/>
      </c>
      <c r="L531">
        <f>IF($D531="","",IFERROR(VLOOKUP($D531,COA_Mapping!$A:$C,3,FALSE),""))</f>
        <v/>
      </c>
      <c r="M531">
        <f>IF($D531="","",IFERROR(VLOOKUP($D531,COA_Mapping!$A:$D,4,FALSE),""))</f>
        <v/>
      </c>
      <c r="N531">
        <f>IF($D531="","",IFERROR(VLOOKUP($D531,COA_Mapping!$A:$E,5,FALSE),""))</f>
        <v/>
      </c>
    </row>
    <row r="532">
      <c r="A532" s="10" t="n"/>
      <c r="E532">
        <f>IF($D532="","",IFERROR(VLOOKUP($D532,COA_Mapping!$A:$B,2,FALSE),""))</f>
        <v/>
      </c>
      <c r="J532" s="11" t="n"/>
      <c r="K532" s="9">
        <f>IF($A532="","",DATE(YEAR($A532),MONTH($A532),1))</f>
        <v/>
      </c>
      <c r="L532">
        <f>IF($D532="","",IFERROR(VLOOKUP($D532,COA_Mapping!$A:$C,3,FALSE),""))</f>
        <v/>
      </c>
      <c r="M532">
        <f>IF($D532="","",IFERROR(VLOOKUP($D532,COA_Mapping!$A:$D,4,FALSE),""))</f>
        <v/>
      </c>
      <c r="N532">
        <f>IF($D532="","",IFERROR(VLOOKUP($D532,COA_Mapping!$A:$E,5,FALSE),""))</f>
        <v/>
      </c>
    </row>
    <row r="533">
      <c r="A533" s="10" t="n"/>
      <c r="E533">
        <f>IF($D533="","",IFERROR(VLOOKUP($D533,COA_Mapping!$A:$B,2,FALSE),""))</f>
        <v/>
      </c>
      <c r="J533" s="11" t="n"/>
      <c r="K533" s="9">
        <f>IF($A533="","",DATE(YEAR($A533),MONTH($A533),1))</f>
        <v/>
      </c>
      <c r="L533">
        <f>IF($D533="","",IFERROR(VLOOKUP($D533,COA_Mapping!$A:$C,3,FALSE),""))</f>
        <v/>
      </c>
      <c r="M533">
        <f>IF($D533="","",IFERROR(VLOOKUP($D533,COA_Mapping!$A:$D,4,FALSE),""))</f>
        <v/>
      </c>
      <c r="N533">
        <f>IF($D533="","",IFERROR(VLOOKUP($D533,COA_Mapping!$A:$E,5,FALSE),""))</f>
        <v/>
      </c>
    </row>
    <row r="534">
      <c r="A534" s="10" t="n"/>
      <c r="E534">
        <f>IF($D534="","",IFERROR(VLOOKUP($D534,COA_Mapping!$A:$B,2,FALSE),""))</f>
        <v/>
      </c>
      <c r="J534" s="11" t="n"/>
      <c r="K534" s="9">
        <f>IF($A534="","",DATE(YEAR($A534),MONTH($A534),1))</f>
        <v/>
      </c>
      <c r="L534">
        <f>IF($D534="","",IFERROR(VLOOKUP($D534,COA_Mapping!$A:$C,3,FALSE),""))</f>
        <v/>
      </c>
      <c r="M534">
        <f>IF($D534="","",IFERROR(VLOOKUP($D534,COA_Mapping!$A:$D,4,FALSE),""))</f>
        <v/>
      </c>
      <c r="N534">
        <f>IF($D534="","",IFERROR(VLOOKUP($D534,COA_Mapping!$A:$E,5,FALSE),""))</f>
        <v/>
      </c>
    </row>
    <row r="535">
      <c r="A535" s="10" t="n"/>
      <c r="E535">
        <f>IF($D535="","",IFERROR(VLOOKUP($D535,COA_Mapping!$A:$B,2,FALSE),""))</f>
        <v/>
      </c>
      <c r="J535" s="11" t="n"/>
      <c r="K535" s="9">
        <f>IF($A535="","",DATE(YEAR($A535),MONTH($A535),1))</f>
        <v/>
      </c>
      <c r="L535">
        <f>IF($D535="","",IFERROR(VLOOKUP($D535,COA_Mapping!$A:$C,3,FALSE),""))</f>
        <v/>
      </c>
      <c r="M535">
        <f>IF($D535="","",IFERROR(VLOOKUP($D535,COA_Mapping!$A:$D,4,FALSE),""))</f>
        <v/>
      </c>
      <c r="N535">
        <f>IF($D535="","",IFERROR(VLOOKUP($D535,COA_Mapping!$A:$E,5,FALSE),""))</f>
        <v/>
      </c>
    </row>
    <row r="536">
      <c r="A536" s="10" t="n"/>
      <c r="E536">
        <f>IF($D536="","",IFERROR(VLOOKUP($D536,COA_Mapping!$A:$B,2,FALSE),""))</f>
        <v/>
      </c>
      <c r="J536" s="11" t="n"/>
      <c r="K536" s="9">
        <f>IF($A536="","",DATE(YEAR($A536),MONTH($A536),1))</f>
        <v/>
      </c>
      <c r="L536">
        <f>IF($D536="","",IFERROR(VLOOKUP($D536,COA_Mapping!$A:$C,3,FALSE),""))</f>
        <v/>
      </c>
      <c r="M536">
        <f>IF($D536="","",IFERROR(VLOOKUP($D536,COA_Mapping!$A:$D,4,FALSE),""))</f>
        <v/>
      </c>
      <c r="N536">
        <f>IF($D536="","",IFERROR(VLOOKUP($D536,COA_Mapping!$A:$E,5,FALSE),""))</f>
        <v/>
      </c>
    </row>
    <row r="537">
      <c r="A537" s="10" t="n"/>
      <c r="E537">
        <f>IF($D537="","",IFERROR(VLOOKUP($D537,COA_Mapping!$A:$B,2,FALSE),""))</f>
        <v/>
      </c>
      <c r="J537" s="11" t="n"/>
      <c r="K537" s="9">
        <f>IF($A537="","",DATE(YEAR($A537),MONTH($A537),1))</f>
        <v/>
      </c>
      <c r="L537">
        <f>IF($D537="","",IFERROR(VLOOKUP($D537,COA_Mapping!$A:$C,3,FALSE),""))</f>
        <v/>
      </c>
      <c r="M537">
        <f>IF($D537="","",IFERROR(VLOOKUP($D537,COA_Mapping!$A:$D,4,FALSE),""))</f>
        <v/>
      </c>
      <c r="N537">
        <f>IF($D537="","",IFERROR(VLOOKUP($D537,COA_Mapping!$A:$E,5,FALSE),""))</f>
        <v/>
      </c>
    </row>
    <row r="538">
      <c r="A538" s="10" t="n"/>
      <c r="E538">
        <f>IF($D538="","",IFERROR(VLOOKUP($D538,COA_Mapping!$A:$B,2,FALSE),""))</f>
        <v/>
      </c>
      <c r="J538" s="11" t="n"/>
      <c r="K538" s="9">
        <f>IF($A538="","",DATE(YEAR($A538),MONTH($A538),1))</f>
        <v/>
      </c>
      <c r="L538">
        <f>IF($D538="","",IFERROR(VLOOKUP($D538,COA_Mapping!$A:$C,3,FALSE),""))</f>
        <v/>
      </c>
      <c r="M538">
        <f>IF($D538="","",IFERROR(VLOOKUP($D538,COA_Mapping!$A:$D,4,FALSE),""))</f>
        <v/>
      </c>
      <c r="N538">
        <f>IF($D538="","",IFERROR(VLOOKUP($D538,COA_Mapping!$A:$E,5,FALSE),""))</f>
        <v/>
      </c>
    </row>
    <row r="539">
      <c r="A539" s="10" t="n"/>
      <c r="E539">
        <f>IF($D539="","",IFERROR(VLOOKUP($D539,COA_Mapping!$A:$B,2,FALSE),""))</f>
        <v/>
      </c>
      <c r="J539" s="11" t="n"/>
      <c r="K539" s="9">
        <f>IF($A539="","",DATE(YEAR($A539),MONTH($A539),1))</f>
        <v/>
      </c>
      <c r="L539">
        <f>IF($D539="","",IFERROR(VLOOKUP($D539,COA_Mapping!$A:$C,3,FALSE),""))</f>
        <v/>
      </c>
      <c r="M539">
        <f>IF($D539="","",IFERROR(VLOOKUP($D539,COA_Mapping!$A:$D,4,FALSE),""))</f>
        <v/>
      </c>
      <c r="N539">
        <f>IF($D539="","",IFERROR(VLOOKUP($D539,COA_Mapping!$A:$E,5,FALSE),""))</f>
        <v/>
      </c>
    </row>
    <row r="540">
      <c r="A540" s="10" t="n"/>
      <c r="E540">
        <f>IF($D540="","",IFERROR(VLOOKUP($D540,COA_Mapping!$A:$B,2,FALSE),""))</f>
        <v/>
      </c>
      <c r="J540" s="11" t="n"/>
      <c r="K540" s="9">
        <f>IF($A540="","",DATE(YEAR($A540),MONTH($A540),1))</f>
        <v/>
      </c>
      <c r="L540">
        <f>IF($D540="","",IFERROR(VLOOKUP($D540,COA_Mapping!$A:$C,3,FALSE),""))</f>
        <v/>
      </c>
      <c r="M540">
        <f>IF($D540="","",IFERROR(VLOOKUP($D540,COA_Mapping!$A:$D,4,FALSE),""))</f>
        <v/>
      </c>
      <c r="N540">
        <f>IF($D540="","",IFERROR(VLOOKUP($D540,COA_Mapping!$A:$E,5,FALSE),""))</f>
        <v/>
      </c>
    </row>
    <row r="541">
      <c r="A541" s="10" t="n"/>
      <c r="E541">
        <f>IF($D541="","",IFERROR(VLOOKUP($D541,COA_Mapping!$A:$B,2,FALSE),""))</f>
        <v/>
      </c>
      <c r="J541" s="11" t="n"/>
      <c r="K541" s="9">
        <f>IF($A541="","",DATE(YEAR($A541),MONTH($A541),1))</f>
        <v/>
      </c>
      <c r="L541">
        <f>IF($D541="","",IFERROR(VLOOKUP($D541,COA_Mapping!$A:$C,3,FALSE),""))</f>
        <v/>
      </c>
      <c r="M541">
        <f>IF($D541="","",IFERROR(VLOOKUP($D541,COA_Mapping!$A:$D,4,FALSE),""))</f>
        <v/>
      </c>
      <c r="N541">
        <f>IF($D541="","",IFERROR(VLOOKUP($D541,COA_Mapping!$A:$E,5,FALSE),""))</f>
        <v/>
      </c>
    </row>
    <row r="542">
      <c r="A542" s="10" t="n"/>
      <c r="E542">
        <f>IF($D542="","",IFERROR(VLOOKUP($D542,COA_Mapping!$A:$B,2,FALSE),""))</f>
        <v/>
      </c>
      <c r="J542" s="11" t="n"/>
      <c r="K542" s="9">
        <f>IF($A542="","",DATE(YEAR($A542),MONTH($A542),1))</f>
        <v/>
      </c>
      <c r="L542">
        <f>IF($D542="","",IFERROR(VLOOKUP($D542,COA_Mapping!$A:$C,3,FALSE),""))</f>
        <v/>
      </c>
      <c r="M542">
        <f>IF($D542="","",IFERROR(VLOOKUP($D542,COA_Mapping!$A:$D,4,FALSE),""))</f>
        <v/>
      </c>
      <c r="N542">
        <f>IF($D542="","",IFERROR(VLOOKUP($D542,COA_Mapping!$A:$E,5,FALSE),""))</f>
        <v/>
      </c>
    </row>
    <row r="543">
      <c r="A543" s="10" t="n"/>
      <c r="E543">
        <f>IF($D543="","",IFERROR(VLOOKUP($D543,COA_Mapping!$A:$B,2,FALSE),""))</f>
        <v/>
      </c>
      <c r="J543" s="11" t="n"/>
      <c r="K543" s="9">
        <f>IF($A543="","",DATE(YEAR($A543),MONTH($A543),1))</f>
        <v/>
      </c>
      <c r="L543">
        <f>IF($D543="","",IFERROR(VLOOKUP($D543,COA_Mapping!$A:$C,3,FALSE),""))</f>
        <v/>
      </c>
      <c r="M543">
        <f>IF($D543="","",IFERROR(VLOOKUP($D543,COA_Mapping!$A:$D,4,FALSE),""))</f>
        <v/>
      </c>
      <c r="N543">
        <f>IF($D543="","",IFERROR(VLOOKUP($D543,COA_Mapping!$A:$E,5,FALSE),""))</f>
        <v/>
      </c>
    </row>
    <row r="544">
      <c r="A544" s="10" t="n"/>
      <c r="E544">
        <f>IF($D544="","",IFERROR(VLOOKUP($D544,COA_Mapping!$A:$B,2,FALSE),""))</f>
        <v/>
      </c>
      <c r="J544" s="11" t="n"/>
      <c r="K544" s="9">
        <f>IF($A544="","",DATE(YEAR($A544),MONTH($A544),1))</f>
        <v/>
      </c>
      <c r="L544">
        <f>IF($D544="","",IFERROR(VLOOKUP($D544,COA_Mapping!$A:$C,3,FALSE),""))</f>
        <v/>
      </c>
      <c r="M544">
        <f>IF($D544="","",IFERROR(VLOOKUP($D544,COA_Mapping!$A:$D,4,FALSE),""))</f>
        <v/>
      </c>
      <c r="N544">
        <f>IF($D544="","",IFERROR(VLOOKUP($D544,COA_Mapping!$A:$E,5,FALSE),""))</f>
        <v/>
      </c>
    </row>
    <row r="545">
      <c r="A545" s="10" t="n"/>
      <c r="E545">
        <f>IF($D545="","",IFERROR(VLOOKUP($D545,COA_Mapping!$A:$B,2,FALSE),""))</f>
        <v/>
      </c>
      <c r="J545" s="11" t="n"/>
      <c r="K545" s="9">
        <f>IF($A545="","",DATE(YEAR($A545),MONTH($A545),1))</f>
        <v/>
      </c>
      <c r="L545">
        <f>IF($D545="","",IFERROR(VLOOKUP($D545,COA_Mapping!$A:$C,3,FALSE),""))</f>
        <v/>
      </c>
      <c r="M545">
        <f>IF($D545="","",IFERROR(VLOOKUP($D545,COA_Mapping!$A:$D,4,FALSE),""))</f>
        <v/>
      </c>
      <c r="N545">
        <f>IF($D545="","",IFERROR(VLOOKUP($D545,COA_Mapping!$A:$E,5,FALSE),""))</f>
        <v/>
      </c>
    </row>
    <row r="546">
      <c r="A546" s="10" t="n"/>
      <c r="E546">
        <f>IF($D546="","",IFERROR(VLOOKUP($D546,COA_Mapping!$A:$B,2,FALSE),""))</f>
        <v/>
      </c>
      <c r="J546" s="11" t="n"/>
      <c r="K546" s="9">
        <f>IF($A546="","",DATE(YEAR($A546),MONTH($A546),1))</f>
        <v/>
      </c>
      <c r="L546">
        <f>IF($D546="","",IFERROR(VLOOKUP($D546,COA_Mapping!$A:$C,3,FALSE),""))</f>
        <v/>
      </c>
      <c r="M546">
        <f>IF($D546="","",IFERROR(VLOOKUP($D546,COA_Mapping!$A:$D,4,FALSE),""))</f>
        <v/>
      </c>
      <c r="N546">
        <f>IF($D546="","",IFERROR(VLOOKUP($D546,COA_Mapping!$A:$E,5,FALSE),""))</f>
        <v/>
      </c>
    </row>
    <row r="547">
      <c r="A547" s="10" t="n"/>
      <c r="E547">
        <f>IF($D547="","",IFERROR(VLOOKUP($D547,COA_Mapping!$A:$B,2,FALSE),""))</f>
        <v/>
      </c>
      <c r="J547" s="11" t="n"/>
      <c r="K547" s="9">
        <f>IF($A547="","",DATE(YEAR($A547),MONTH($A547),1))</f>
        <v/>
      </c>
      <c r="L547">
        <f>IF($D547="","",IFERROR(VLOOKUP($D547,COA_Mapping!$A:$C,3,FALSE),""))</f>
        <v/>
      </c>
      <c r="M547">
        <f>IF($D547="","",IFERROR(VLOOKUP($D547,COA_Mapping!$A:$D,4,FALSE),""))</f>
        <v/>
      </c>
      <c r="N547">
        <f>IF($D547="","",IFERROR(VLOOKUP($D547,COA_Mapping!$A:$E,5,FALSE),""))</f>
        <v/>
      </c>
    </row>
    <row r="548">
      <c r="A548" s="10" t="n"/>
      <c r="E548">
        <f>IF($D548="","",IFERROR(VLOOKUP($D548,COA_Mapping!$A:$B,2,FALSE),""))</f>
        <v/>
      </c>
      <c r="J548" s="11" t="n"/>
      <c r="K548" s="9">
        <f>IF($A548="","",DATE(YEAR($A548),MONTH($A548),1))</f>
        <v/>
      </c>
      <c r="L548">
        <f>IF($D548="","",IFERROR(VLOOKUP($D548,COA_Mapping!$A:$C,3,FALSE),""))</f>
        <v/>
      </c>
      <c r="M548">
        <f>IF($D548="","",IFERROR(VLOOKUP($D548,COA_Mapping!$A:$D,4,FALSE),""))</f>
        <v/>
      </c>
      <c r="N548">
        <f>IF($D548="","",IFERROR(VLOOKUP($D548,COA_Mapping!$A:$E,5,FALSE),""))</f>
        <v/>
      </c>
    </row>
    <row r="549">
      <c r="A549" s="10" t="n"/>
      <c r="E549">
        <f>IF($D549="","",IFERROR(VLOOKUP($D549,COA_Mapping!$A:$B,2,FALSE),""))</f>
        <v/>
      </c>
      <c r="J549" s="11" t="n"/>
      <c r="K549" s="9">
        <f>IF($A549="","",DATE(YEAR($A549),MONTH($A549),1))</f>
        <v/>
      </c>
      <c r="L549">
        <f>IF($D549="","",IFERROR(VLOOKUP($D549,COA_Mapping!$A:$C,3,FALSE),""))</f>
        <v/>
      </c>
      <c r="M549">
        <f>IF($D549="","",IFERROR(VLOOKUP($D549,COA_Mapping!$A:$D,4,FALSE),""))</f>
        <v/>
      </c>
      <c r="N549">
        <f>IF($D549="","",IFERROR(VLOOKUP($D549,COA_Mapping!$A:$E,5,FALSE),""))</f>
        <v/>
      </c>
    </row>
    <row r="550">
      <c r="A550" s="10" t="n"/>
      <c r="E550">
        <f>IF($D550="","",IFERROR(VLOOKUP($D550,COA_Mapping!$A:$B,2,FALSE),""))</f>
        <v/>
      </c>
      <c r="J550" s="11" t="n"/>
      <c r="K550" s="9">
        <f>IF($A550="","",DATE(YEAR($A550),MONTH($A550),1))</f>
        <v/>
      </c>
      <c r="L550">
        <f>IF($D550="","",IFERROR(VLOOKUP($D550,COA_Mapping!$A:$C,3,FALSE),""))</f>
        <v/>
      </c>
      <c r="M550">
        <f>IF($D550="","",IFERROR(VLOOKUP($D550,COA_Mapping!$A:$D,4,FALSE),""))</f>
        <v/>
      </c>
      <c r="N550">
        <f>IF($D550="","",IFERROR(VLOOKUP($D550,COA_Mapping!$A:$E,5,FALSE),""))</f>
        <v/>
      </c>
    </row>
    <row r="551">
      <c r="A551" s="10" t="n"/>
      <c r="E551">
        <f>IF($D551="","",IFERROR(VLOOKUP($D551,COA_Mapping!$A:$B,2,FALSE),""))</f>
        <v/>
      </c>
      <c r="J551" s="11" t="n"/>
      <c r="K551" s="9">
        <f>IF($A551="","",DATE(YEAR($A551),MONTH($A551),1))</f>
        <v/>
      </c>
      <c r="L551">
        <f>IF($D551="","",IFERROR(VLOOKUP($D551,COA_Mapping!$A:$C,3,FALSE),""))</f>
        <v/>
      </c>
      <c r="M551">
        <f>IF($D551="","",IFERROR(VLOOKUP($D551,COA_Mapping!$A:$D,4,FALSE),""))</f>
        <v/>
      </c>
      <c r="N551">
        <f>IF($D551="","",IFERROR(VLOOKUP($D551,COA_Mapping!$A:$E,5,FALSE),""))</f>
        <v/>
      </c>
    </row>
    <row r="552">
      <c r="A552" s="10" t="n"/>
      <c r="E552">
        <f>IF($D552="","",IFERROR(VLOOKUP($D552,COA_Mapping!$A:$B,2,FALSE),""))</f>
        <v/>
      </c>
      <c r="J552" s="11" t="n"/>
      <c r="K552" s="9">
        <f>IF($A552="","",DATE(YEAR($A552),MONTH($A552),1))</f>
        <v/>
      </c>
      <c r="L552">
        <f>IF($D552="","",IFERROR(VLOOKUP($D552,COA_Mapping!$A:$C,3,FALSE),""))</f>
        <v/>
      </c>
      <c r="M552">
        <f>IF($D552="","",IFERROR(VLOOKUP($D552,COA_Mapping!$A:$D,4,FALSE),""))</f>
        <v/>
      </c>
      <c r="N552">
        <f>IF($D552="","",IFERROR(VLOOKUP($D552,COA_Mapping!$A:$E,5,FALSE),""))</f>
        <v/>
      </c>
    </row>
    <row r="553">
      <c r="A553" s="10" t="n"/>
      <c r="E553">
        <f>IF($D553="","",IFERROR(VLOOKUP($D553,COA_Mapping!$A:$B,2,FALSE),""))</f>
        <v/>
      </c>
      <c r="J553" s="11" t="n"/>
      <c r="K553" s="9">
        <f>IF($A553="","",DATE(YEAR($A553),MONTH($A553),1))</f>
        <v/>
      </c>
      <c r="L553">
        <f>IF($D553="","",IFERROR(VLOOKUP($D553,COA_Mapping!$A:$C,3,FALSE),""))</f>
        <v/>
      </c>
      <c r="M553">
        <f>IF($D553="","",IFERROR(VLOOKUP($D553,COA_Mapping!$A:$D,4,FALSE),""))</f>
        <v/>
      </c>
      <c r="N553">
        <f>IF($D553="","",IFERROR(VLOOKUP($D553,COA_Mapping!$A:$E,5,FALSE),""))</f>
        <v/>
      </c>
    </row>
    <row r="554">
      <c r="A554" s="10" t="n"/>
      <c r="E554">
        <f>IF($D554="","",IFERROR(VLOOKUP($D554,COA_Mapping!$A:$B,2,FALSE),""))</f>
        <v/>
      </c>
      <c r="J554" s="11" t="n"/>
      <c r="K554" s="9">
        <f>IF($A554="","",DATE(YEAR($A554),MONTH($A554),1))</f>
        <v/>
      </c>
      <c r="L554">
        <f>IF($D554="","",IFERROR(VLOOKUP($D554,COA_Mapping!$A:$C,3,FALSE),""))</f>
        <v/>
      </c>
      <c r="M554">
        <f>IF($D554="","",IFERROR(VLOOKUP($D554,COA_Mapping!$A:$D,4,FALSE),""))</f>
        <v/>
      </c>
      <c r="N554">
        <f>IF($D554="","",IFERROR(VLOOKUP($D554,COA_Mapping!$A:$E,5,FALSE),""))</f>
        <v/>
      </c>
    </row>
    <row r="555">
      <c r="A555" s="10" t="n"/>
      <c r="E555">
        <f>IF($D555="","",IFERROR(VLOOKUP($D555,COA_Mapping!$A:$B,2,FALSE),""))</f>
        <v/>
      </c>
      <c r="J555" s="11" t="n"/>
      <c r="K555" s="9">
        <f>IF($A555="","",DATE(YEAR($A555),MONTH($A555),1))</f>
        <v/>
      </c>
      <c r="L555">
        <f>IF($D555="","",IFERROR(VLOOKUP($D555,COA_Mapping!$A:$C,3,FALSE),""))</f>
        <v/>
      </c>
      <c r="M555">
        <f>IF($D555="","",IFERROR(VLOOKUP($D555,COA_Mapping!$A:$D,4,FALSE),""))</f>
        <v/>
      </c>
      <c r="N555">
        <f>IF($D555="","",IFERROR(VLOOKUP($D555,COA_Mapping!$A:$E,5,FALSE),""))</f>
        <v/>
      </c>
    </row>
    <row r="556">
      <c r="A556" s="10" t="n"/>
      <c r="E556">
        <f>IF($D556="","",IFERROR(VLOOKUP($D556,COA_Mapping!$A:$B,2,FALSE),""))</f>
        <v/>
      </c>
      <c r="J556" s="11" t="n"/>
      <c r="K556" s="9">
        <f>IF($A556="","",DATE(YEAR($A556),MONTH($A556),1))</f>
        <v/>
      </c>
      <c r="L556">
        <f>IF($D556="","",IFERROR(VLOOKUP($D556,COA_Mapping!$A:$C,3,FALSE),""))</f>
        <v/>
      </c>
      <c r="M556">
        <f>IF($D556="","",IFERROR(VLOOKUP($D556,COA_Mapping!$A:$D,4,FALSE),""))</f>
        <v/>
      </c>
      <c r="N556">
        <f>IF($D556="","",IFERROR(VLOOKUP($D556,COA_Mapping!$A:$E,5,FALSE),""))</f>
        <v/>
      </c>
    </row>
    <row r="557">
      <c r="A557" s="10" t="n"/>
      <c r="E557">
        <f>IF($D557="","",IFERROR(VLOOKUP($D557,COA_Mapping!$A:$B,2,FALSE),""))</f>
        <v/>
      </c>
      <c r="J557" s="11" t="n"/>
      <c r="K557" s="9">
        <f>IF($A557="","",DATE(YEAR($A557),MONTH($A557),1))</f>
        <v/>
      </c>
      <c r="L557">
        <f>IF($D557="","",IFERROR(VLOOKUP($D557,COA_Mapping!$A:$C,3,FALSE),""))</f>
        <v/>
      </c>
      <c r="M557">
        <f>IF($D557="","",IFERROR(VLOOKUP($D557,COA_Mapping!$A:$D,4,FALSE),""))</f>
        <v/>
      </c>
      <c r="N557">
        <f>IF($D557="","",IFERROR(VLOOKUP($D557,COA_Mapping!$A:$E,5,FALSE),""))</f>
        <v/>
      </c>
    </row>
    <row r="558">
      <c r="A558" s="10" t="n"/>
      <c r="E558">
        <f>IF($D558="","",IFERROR(VLOOKUP($D558,COA_Mapping!$A:$B,2,FALSE),""))</f>
        <v/>
      </c>
      <c r="J558" s="11" t="n"/>
      <c r="K558" s="9">
        <f>IF($A558="","",DATE(YEAR($A558),MONTH($A558),1))</f>
        <v/>
      </c>
      <c r="L558">
        <f>IF($D558="","",IFERROR(VLOOKUP($D558,COA_Mapping!$A:$C,3,FALSE),""))</f>
        <v/>
      </c>
      <c r="M558">
        <f>IF($D558="","",IFERROR(VLOOKUP($D558,COA_Mapping!$A:$D,4,FALSE),""))</f>
        <v/>
      </c>
      <c r="N558">
        <f>IF($D558="","",IFERROR(VLOOKUP($D558,COA_Mapping!$A:$E,5,FALSE),""))</f>
        <v/>
      </c>
    </row>
    <row r="559">
      <c r="A559" s="10" t="n"/>
      <c r="E559">
        <f>IF($D559="","",IFERROR(VLOOKUP($D559,COA_Mapping!$A:$B,2,FALSE),""))</f>
        <v/>
      </c>
      <c r="J559" s="11" t="n"/>
      <c r="K559" s="9">
        <f>IF($A559="","",DATE(YEAR($A559),MONTH($A559),1))</f>
        <v/>
      </c>
      <c r="L559">
        <f>IF($D559="","",IFERROR(VLOOKUP($D559,COA_Mapping!$A:$C,3,FALSE),""))</f>
        <v/>
      </c>
      <c r="M559">
        <f>IF($D559="","",IFERROR(VLOOKUP($D559,COA_Mapping!$A:$D,4,FALSE),""))</f>
        <v/>
      </c>
      <c r="N559">
        <f>IF($D559="","",IFERROR(VLOOKUP($D559,COA_Mapping!$A:$E,5,FALSE),""))</f>
        <v/>
      </c>
    </row>
    <row r="560">
      <c r="A560" s="10" t="n"/>
      <c r="E560">
        <f>IF($D560="","",IFERROR(VLOOKUP($D560,COA_Mapping!$A:$B,2,FALSE),""))</f>
        <v/>
      </c>
      <c r="J560" s="11" t="n"/>
      <c r="K560" s="9">
        <f>IF($A560="","",DATE(YEAR($A560),MONTH($A560),1))</f>
        <v/>
      </c>
      <c r="L560">
        <f>IF($D560="","",IFERROR(VLOOKUP($D560,COA_Mapping!$A:$C,3,FALSE),""))</f>
        <v/>
      </c>
      <c r="M560">
        <f>IF($D560="","",IFERROR(VLOOKUP($D560,COA_Mapping!$A:$D,4,FALSE),""))</f>
        <v/>
      </c>
      <c r="N560">
        <f>IF($D560="","",IFERROR(VLOOKUP($D560,COA_Mapping!$A:$E,5,FALSE),""))</f>
        <v/>
      </c>
    </row>
    <row r="561">
      <c r="A561" s="10" t="n"/>
      <c r="E561">
        <f>IF($D561="","",IFERROR(VLOOKUP($D561,COA_Mapping!$A:$B,2,FALSE),""))</f>
        <v/>
      </c>
      <c r="J561" s="11" t="n"/>
      <c r="K561" s="9">
        <f>IF($A561="","",DATE(YEAR($A561),MONTH($A561),1))</f>
        <v/>
      </c>
      <c r="L561">
        <f>IF($D561="","",IFERROR(VLOOKUP($D561,COA_Mapping!$A:$C,3,FALSE),""))</f>
        <v/>
      </c>
      <c r="M561">
        <f>IF($D561="","",IFERROR(VLOOKUP($D561,COA_Mapping!$A:$D,4,FALSE),""))</f>
        <v/>
      </c>
      <c r="N561">
        <f>IF($D561="","",IFERROR(VLOOKUP($D561,COA_Mapping!$A:$E,5,FALSE),""))</f>
        <v/>
      </c>
    </row>
    <row r="562">
      <c r="A562" s="10" t="n"/>
      <c r="E562">
        <f>IF($D562="","",IFERROR(VLOOKUP($D562,COA_Mapping!$A:$B,2,FALSE),""))</f>
        <v/>
      </c>
      <c r="J562" s="11" t="n"/>
      <c r="K562" s="9">
        <f>IF($A562="","",DATE(YEAR($A562),MONTH($A562),1))</f>
        <v/>
      </c>
      <c r="L562">
        <f>IF($D562="","",IFERROR(VLOOKUP($D562,COA_Mapping!$A:$C,3,FALSE),""))</f>
        <v/>
      </c>
      <c r="M562">
        <f>IF($D562="","",IFERROR(VLOOKUP($D562,COA_Mapping!$A:$D,4,FALSE),""))</f>
        <v/>
      </c>
      <c r="N562">
        <f>IF($D562="","",IFERROR(VLOOKUP($D562,COA_Mapping!$A:$E,5,FALSE),""))</f>
        <v/>
      </c>
    </row>
    <row r="563">
      <c r="A563" s="10" t="n"/>
      <c r="E563">
        <f>IF($D563="","",IFERROR(VLOOKUP($D563,COA_Mapping!$A:$B,2,FALSE),""))</f>
        <v/>
      </c>
      <c r="J563" s="11" t="n"/>
      <c r="K563" s="9">
        <f>IF($A563="","",DATE(YEAR($A563),MONTH($A563),1))</f>
        <v/>
      </c>
      <c r="L563">
        <f>IF($D563="","",IFERROR(VLOOKUP($D563,COA_Mapping!$A:$C,3,FALSE),""))</f>
        <v/>
      </c>
      <c r="M563">
        <f>IF($D563="","",IFERROR(VLOOKUP($D563,COA_Mapping!$A:$D,4,FALSE),""))</f>
        <v/>
      </c>
      <c r="N563">
        <f>IF($D563="","",IFERROR(VLOOKUP($D563,COA_Mapping!$A:$E,5,FALSE),""))</f>
        <v/>
      </c>
    </row>
    <row r="564">
      <c r="A564" s="10" t="n"/>
      <c r="E564">
        <f>IF($D564="","",IFERROR(VLOOKUP($D564,COA_Mapping!$A:$B,2,FALSE),""))</f>
        <v/>
      </c>
      <c r="J564" s="11" t="n"/>
      <c r="K564" s="9">
        <f>IF($A564="","",DATE(YEAR($A564),MONTH($A564),1))</f>
        <v/>
      </c>
      <c r="L564">
        <f>IF($D564="","",IFERROR(VLOOKUP($D564,COA_Mapping!$A:$C,3,FALSE),""))</f>
        <v/>
      </c>
      <c r="M564">
        <f>IF($D564="","",IFERROR(VLOOKUP($D564,COA_Mapping!$A:$D,4,FALSE),""))</f>
        <v/>
      </c>
      <c r="N564">
        <f>IF($D564="","",IFERROR(VLOOKUP($D564,COA_Mapping!$A:$E,5,FALSE),""))</f>
        <v/>
      </c>
    </row>
    <row r="565">
      <c r="A565" s="10" t="n"/>
      <c r="E565">
        <f>IF($D565="","",IFERROR(VLOOKUP($D565,COA_Mapping!$A:$B,2,FALSE),""))</f>
        <v/>
      </c>
      <c r="J565" s="11" t="n"/>
      <c r="K565" s="9">
        <f>IF($A565="","",DATE(YEAR($A565),MONTH($A565),1))</f>
        <v/>
      </c>
      <c r="L565">
        <f>IF($D565="","",IFERROR(VLOOKUP($D565,COA_Mapping!$A:$C,3,FALSE),""))</f>
        <v/>
      </c>
      <c r="M565">
        <f>IF($D565="","",IFERROR(VLOOKUP($D565,COA_Mapping!$A:$D,4,FALSE),""))</f>
        <v/>
      </c>
      <c r="N565">
        <f>IF($D565="","",IFERROR(VLOOKUP($D565,COA_Mapping!$A:$E,5,FALSE),""))</f>
        <v/>
      </c>
    </row>
    <row r="566">
      <c r="A566" s="10" t="n"/>
      <c r="E566">
        <f>IF($D566="","",IFERROR(VLOOKUP($D566,COA_Mapping!$A:$B,2,FALSE),""))</f>
        <v/>
      </c>
      <c r="J566" s="11" t="n"/>
      <c r="K566" s="9">
        <f>IF($A566="","",DATE(YEAR($A566),MONTH($A566),1))</f>
        <v/>
      </c>
      <c r="L566">
        <f>IF($D566="","",IFERROR(VLOOKUP($D566,COA_Mapping!$A:$C,3,FALSE),""))</f>
        <v/>
      </c>
      <c r="M566">
        <f>IF($D566="","",IFERROR(VLOOKUP($D566,COA_Mapping!$A:$D,4,FALSE),""))</f>
        <v/>
      </c>
      <c r="N566">
        <f>IF($D566="","",IFERROR(VLOOKUP($D566,COA_Mapping!$A:$E,5,FALSE),""))</f>
        <v/>
      </c>
    </row>
    <row r="567">
      <c r="A567" s="10" t="n"/>
      <c r="E567">
        <f>IF($D567="","",IFERROR(VLOOKUP($D567,COA_Mapping!$A:$B,2,FALSE),""))</f>
        <v/>
      </c>
      <c r="J567" s="11" t="n"/>
      <c r="K567" s="9">
        <f>IF($A567="","",DATE(YEAR($A567),MONTH($A567),1))</f>
        <v/>
      </c>
      <c r="L567">
        <f>IF($D567="","",IFERROR(VLOOKUP($D567,COA_Mapping!$A:$C,3,FALSE),""))</f>
        <v/>
      </c>
      <c r="M567">
        <f>IF($D567="","",IFERROR(VLOOKUP($D567,COA_Mapping!$A:$D,4,FALSE),""))</f>
        <v/>
      </c>
      <c r="N567">
        <f>IF($D567="","",IFERROR(VLOOKUP($D567,COA_Mapping!$A:$E,5,FALSE),""))</f>
        <v/>
      </c>
    </row>
    <row r="568">
      <c r="A568" s="10" t="n"/>
      <c r="E568">
        <f>IF($D568="","",IFERROR(VLOOKUP($D568,COA_Mapping!$A:$B,2,FALSE),""))</f>
        <v/>
      </c>
      <c r="J568" s="11" t="n"/>
      <c r="K568" s="9">
        <f>IF($A568="","",DATE(YEAR($A568),MONTH($A568),1))</f>
        <v/>
      </c>
      <c r="L568">
        <f>IF($D568="","",IFERROR(VLOOKUP($D568,COA_Mapping!$A:$C,3,FALSE),""))</f>
        <v/>
      </c>
      <c r="M568">
        <f>IF($D568="","",IFERROR(VLOOKUP($D568,COA_Mapping!$A:$D,4,FALSE),""))</f>
        <v/>
      </c>
      <c r="N568">
        <f>IF($D568="","",IFERROR(VLOOKUP($D568,COA_Mapping!$A:$E,5,FALSE),""))</f>
        <v/>
      </c>
    </row>
    <row r="569">
      <c r="A569" s="10" t="n"/>
      <c r="E569">
        <f>IF($D569="","",IFERROR(VLOOKUP($D569,COA_Mapping!$A:$B,2,FALSE),""))</f>
        <v/>
      </c>
      <c r="J569" s="11" t="n"/>
      <c r="K569" s="9">
        <f>IF($A569="","",DATE(YEAR($A569),MONTH($A569),1))</f>
        <v/>
      </c>
      <c r="L569">
        <f>IF($D569="","",IFERROR(VLOOKUP($D569,COA_Mapping!$A:$C,3,FALSE),""))</f>
        <v/>
      </c>
      <c r="M569">
        <f>IF($D569="","",IFERROR(VLOOKUP($D569,COA_Mapping!$A:$D,4,FALSE),""))</f>
        <v/>
      </c>
      <c r="N569">
        <f>IF($D569="","",IFERROR(VLOOKUP($D569,COA_Mapping!$A:$E,5,FALSE),""))</f>
        <v/>
      </c>
    </row>
    <row r="570">
      <c r="A570" s="10" t="n"/>
      <c r="E570">
        <f>IF($D570="","",IFERROR(VLOOKUP($D570,COA_Mapping!$A:$B,2,FALSE),""))</f>
        <v/>
      </c>
      <c r="J570" s="11" t="n"/>
      <c r="K570" s="9">
        <f>IF($A570="","",DATE(YEAR($A570),MONTH($A570),1))</f>
        <v/>
      </c>
      <c r="L570">
        <f>IF($D570="","",IFERROR(VLOOKUP($D570,COA_Mapping!$A:$C,3,FALSE),""))</f>
        <v/>
      </c>
      <c r="M570">
        <f>IF($D570="","",IFERROR(VLOOKUP($D570,COA_Mapping!$A:$D,4,FALSE),""))</f>
        <v/>
      </c>
      <c r="N570">
        <f>IF($D570="","",IFERROR(VLOOKUP($D570,COA_Mapping!$A:$E,5,FALSE),""))</f>
        <v/>
      </c>
    </row>
    <row r="571">
      <c r="A571" s="10" t="n"/>
      <c r="E571">
        <f>IF($D571="","",IFERROR(VLOOKUP($D571,COA_Mapping!$A:$B,2,FALSE),""))</f>
        <v/>
      </c>
      <c r="J571" s="11" t="n"/>
      <c r="K571" s="9">
        <f>IF($A571="","",DATE(YEAR($A571),MONTH($A571),1))</f>
        <v/>
      </c>
      <c r="L571">
        <f>IF($D571="","",IFERROR(VLOOKUP($D571,COA_Mapping!$A:$C,3,FALSE),""))</f>
        <v/>
      </c>
      <c r="M571">
        <f>IF($D571="","",IFERROR(VLOOKUP($D571,COA_Mapping!$A:$D,4,FALSE),""))</f>
        <v/>
      </c>
      <c r="N571">
        <f>IF($D571="","",IFERROR(VLOOKUP($D571,COA_Mapping!$A:$E,5,FALSE),""))</f>
        <v/>
      </c>
    </row>
    <row r="572">
      <c r="A572" s="10" t="n"/>
      <c r="E572">
        <f>IF($D572="","",IFERROR(VLOOKUP($D572,COA_Mapping!$A:$B,2,FALSE),""))</f>
        <v/>
      </c>
      <c r="J572" s="11" t="n"/>
      <c r="K572" s="9">
        <f>IF($A572="","",DATE(YEAR($A572),MONTH($A572),1))</f>
        <v/>
      </c>
      <c r="L572">
        <f>IF($D572="","",IFERROR(VLOOKUP($D572,COA_Mapping!$A:$C,3,FALSE),""))</f>
        <v/>
      </c>
      <c r="M572">
        <f>IF($D572="","",IFERROR(VLOOKUP($D572,COA_Mapping!$A:$D,4,FALSE),""))</f>
        <v/>
      </c>
      <c r="N572">
        <f>IF($D572="","",IFERROR(VLOOKUP($D572,COA_Mapping!$A:$E,5,FALSE),""))</f>
        <v/>
      </c>
    </row>
    <row r="573">
      <c r="A573" s="10" t="n"/>
      <c r="E573">
        <f>IF($D573="","",IFERROR(VLOOKUP($D573,COA_Mapping!$A:$B,2,FALSE),""))</f>
        <v/>
      </c>
      <c r="J573" s="11" t="n"/>
      <c r="K573" s="9">
        <f>IF($A573="","",DATE(YEAR($A573),MONTH($A573),1))</f>
        <v/>
      </c>
      <c r="L573">
        <f>IF($D573="","",IFERROR(VLOOKUP($D573,COA_Mapping!$A:$C,3,FALSE),""))</f>
        <v/>
      </c>
      <c r="M573">
        <f>IF($D573="","",IFERROR(VLOOKUP($D573,COA_Mapping!$A:$D,4,FALSE),""))</f>
        <v/>
      </c>
      <c r="N573">
        <f>IF($D573="","",IFERROR(VLOOKUP($D573,COA_Mapping!$A:$E,5,FALSE),""))</f>
        <v/>
      </c>
    </row>
    <row r="574">
      <c r="A574" s="10" t="n"/>
      <c r="E574">
        <f>IF($D574="","",IFERROR(VLOOKUP($D574,COA_Mapping!$A:$B,2,FALSE),""))</f>
        <v/>
      </c>
      <c r="J574" s="11" t="n"/>
      <c r="K574" s="9">
        <f>IF($A574="","",DATE(YEAR($A574),MONTH($A574),1))</f>
        <v/>
      </c>
      <c r="L574">
        <f>IF($D574="","",IFERROR(VLOOKUP($D574,COA_Mapping!$A:$C,3,FALSE),""))</f>
        <v/>
      </c>
      <c r="M574">
        <f>IF($D574="","",IFERROR(VLOOKUP($D574,COA_Mapping!$A:$D,4,FALSE),""))</f>
        <v/>
      </c>
      <c r="N574">
        <f>IF($D574="","",IFERROR(VLOOKUP($D574,COA_Mapping!$A:$E,5,FALSE),""))</f>
        <v/>
      </c>
    </row>
    <row r="575">
      <c r="A575" s="10" t="n"/>
      <c r="E575">
        <f>IF($D575="","",IFERROR(VLOOKUP($D575,COA_Mapping!$A:$B,2,FALSE),""))</f>
        <v/>
      </c>
      <c r="J575" s="11" t="n"/>
      <c r="K575" s="9">
        <f>IF($A575="","",DATE(YEAR($A575),MONTH($A575),1))</f>
        <v/>
      </c>
      <c r="L575">
        <f>IF($D575="","",IFERROR(VLOOKUP($D575,COA_Mapping!$A:$C,3,FALSE),""))</f>
        <v/>
      </c>
      <c r="M575">
        <f>IF($D575="","",IFERROR(VLOOKUP($D575,COA_Mapping!$A:$D,4,FALSE),""))</f>
        <v/>
      </c>
      <c r="N575">
        <f>IF($D575="","",IFERROR(VLOOKUP($D575,COA_Mapping!$A:$E,5,FALSE),""))</f>
        <v/>
      </c>
    </row>
    <row r="576">
      <c r="A576" s="10" t="n"/>
      <c r="E576">
        <f>IF($D576="","",IFERROR(VLOOKUP($D576,COA_Mapping!$A:$B,2,FALSE),""))</f>
        <v/>
      </c>
      <c r="J576" s="11" t="n"/>
      <c r="K576" s="9">
        <f>IF($A576="","",DATE(YEAR($A576),MONTH($A576),1))</f>
        <v/>
      </c>
      <c r="L576">
        <f>IF($D576="","",IFERROR(VLOOKUP($D576,COA_Mapping!$A:$C,3,FALSE),""))</f>
        <v/>
      </c>
      <c r="M576">
        <f>IF($D576="","",IFERROR(VLOOKUP($D576,COA_Mapping!$A:$D,4,FALSE),""))</f>
        <v/>
      </c>
      <c r="N576">
        <f>IF($D576="","",IFERROR(VLOOKUP($D576,COA_Mapping!$A:$E,5,FALSE),""))</f>
        <v/>
      </c>
    </row>
    <row r="577">
      <c r="A577" s="10" t="n"/>
      <c r="E577">
        <f>IF($D577="","",IFERROR(VLOOKUP($D577,COA_Mapping!$A:$B,2,FALSE),""))</f>
        <v/>
      </c>
      <c r="J577" s="11" t="n"/>
      <c r="K577" s="9">
        <f>IF($A577="","",DATE(YEAR($A577),MONTH($A577),1))</f>
        <v/>
      </c>
      <c r="L577">
        <f>IF($D577="","",IFERROR(VLOOKUP($D577,COA_Mapping!$A:$C,3,FALSE),""))</f>
        <v/>
      </c>
      <c r="M577">
        <f>IF($D577="","",IFERROR(VLOOKUP($D577,COA_Mapping!$A:$D,4,FALSE),""))</f>
        <v/>
      </c>
      <c r="N577">
        <f>IF($D577="","",IFERROR(VLOOKUP($D577,COA_Mapping!$A:$E,5,FALSE),""))</f>
        <v/>
      </c>
    </row>
    <row r="578">
      <c r="A578" s="10" t="n"/>
      <c r="E578">
        <f>IF($D578="","",IFERROR(VLOOKUP($D578,COA_Mapping!$A:$B,2,FALSE),""))</f>
        <v/>
      </c>
      <c r="J578" s="11" t="n"/>
      <c r="K578" s="9">
        <f>IF($A578="","",DATE(YEAR($A578),MONTH($A578),1))</f>
        <v/>
      </c>
      <c r="L578">
        <f>IF($D578="","",IFERROR(VLOOKUP($D578,COA_Mapping!$A:$C,3,FALSE),""))</f>
        <v/>
      </c>
      <c r="M578">
        <f>IF($D578="","",IFERROR(VLOOKUP($D578,COA_Mapping!$A:$D,4,FALSE),""))</f>
        <v/>
      </c>
      <c r="N578">
        <f>IF($D578="","",IFERROR(VLOOKUP($D578,COA_Mapping!$A:$E,5,FALSE),""))</f>
        <v/>
      </c>
    </row>
    <row r="579">
      <c r="A579" s="10" t="n"/>
      <c r="E579">
        <f>IF($D579="","",IFERROR(VLOOKUP($D579,COA_Mapping!$A:$B,2,FALSE),""))</f>
        <v/>
      </c>
      <c r="J579" s="11" t="n"/>
      <c r="K579" s="9">
        <f>IF($A579="","",DATE(YEAR($A579),MONTH($A579),1))</f>
        <v/>
      </c>
      <c r="L579">
        <f>IF($D579="","",IFERROR(VLOOKUP($D579,COA_Mapping!$A:$C,3,FALSE),""))</f>
        <v/>
      </c>
      <c r="M579">
        <f>IF($D579="","",IFERROR(VLOOKUP($D579,COA_Mapping!$A:$D,4,FALSE),""))</f>
        <v/>
      </c>
      <c r="N579">
        <f>IF($D579="","",IFERROR(VLOOKUP($D579,COA_Mapping!$A:$E,5,FALSE),""))</f>
        <v/>
      </c>
    </row>
    <row r="580">
      <c r="A580" s="10" t="n"/>
      <c r="E580">
        <f>IF($D580="","",IFERROR(VLOOKUP($D580,COA_Mapping!$A:$B,2,FALSE),""))</f>
        <v/>
      </c>
      <c r="J580" s="11" t="n"/>
      <c r="K580" s="9">
        <f>IF($A580="","",DATE(YEAR($A580),MONTH($A580),1))</f>
        <v/>
      </c>
      <c r="L580">
        <f>IF($D580="","",IFERROR(VLOOKUP($D580,COA_Mapping!$A:$C,3,FALSE),""))</f>
        <v/>
      </c>
      <c r="M580">
        <f>IF($D580="","",IFERROR(VLOOKUP($D580,COA_Mapping!$A:$D,4,FALSE),""))</f>
        <v/>
      </c>
      <c r="N580">
        <f>IF($D580="","",IFERROR(VLOOKUP($D580,COA_Mapping!$A:$E,5,FALSE),""))</f>
        <v/>
      </c>
    </row>
    <row r="581">
      <c r="A581" s="10" t="n"/>
      <c r="E581">
        <f>IF($D581="","",IFERROR(VLOOKUP($D581,COA_Mapping!$A:$B,2,FALSE),""))</f>
        <v/>
      </c>
      <c r="J581" s="11" t="n"/>
      <c r="K581" s="9">
        <f>IF($A581="","",DATE(YEAR($A581),MONTH($A581),1))</f>
        <v/>
      </c>
      <c r="L581">
        <f>IF($D581="","",IFERROR(VLOOKUP($D581,COA_Mapping!$A:$C,3,FALSE),""))</f>
        <v/>
      </c>
      <c r="M581">
        <f>IF($D581="","",IFERROR(VLOOKUP($D581,COA_Mapping!$A:$D,4,FALSE),""))</f>
        <v/>
      </c>
      <c r="N581">
        <f>IF($D581="","",IFERROR(VLOOKUP($D581,COA_Mapping!$A:$E,5,FALSE),""))</f>
        <v/>
      </c>
    </row>
    <row r="582">
      <c r="A582" s="10" t="n"/>
      <c r="E582">
        <f>IF($D582="","",IFERROR(VLOOKUP($D582,COA_Mapping!$A:$B,2,FALSE),""))</f>
        <v/>
      </c>
      <c r="J582" s="11" t="n"/>
      <c r="K582" s="9">
        <f>IF($A582="","",DATE(YEAR($A582),MONTH($A582),1))</f>
        <v/>
      </c>
      <c r="L582">
        <f>IF($D582="","",IFERROR(VLOOKUP($D582,COA_Mapping!$A:$C,3,FALSE),""))</f>
        <v/>
      </c>
      <c r="M582">
        <f>IF($D582="","",IFERROR(VLOOKUP($D582,COA_Mapping!$A:$D,4,FALSE),""))</f>
        <v/>
      </c>
      <c r="N582">
        <f>IF($D582="","",IFERROR(VLOOKUP($D582,COA_Mapping!$A:$E,5,FALSE),""))</f>
        <v/>
      </c>
    </row>
    <row r="583">
      <c r="A583" s="10" t="n"/>
      <c r="E583">
        <f>IF($D583="","",IFERROR(VLOOKUP($D583,COA_Mapping!$A:$B,2,FALSE),""))</f>
        <v/>
      </c>
      <c r="J583" s="11" t="n"/>
      <c r="K583" s="9">
        <f>IF($A583="","",DATE(YEAR($A583),MONTH($A583),1))</f>
        <v/>
      </c>
      <c r="L583">
        <f>IF($D583="","",IFERROR(VLOOKUP($D583,COA_Mapping!$A:$C,3,FALSE),""))</f>
        <v/>
      </c>
      <c r="M583">
        <f>IF($D583="","",IFERROR(VLOOKUP($D583,COA_Mapping!$A:$D,4,FALSE),""))</f>
        <v/>
      </c>
      <c r="N583">
        <f>IF($D583="","",IFERROR(VLOOKUP($D583,COA_Mapping!$A:$E,5,FALSE),""))</f>
        <v/>
      </c>
    </row>
    <row r="584">
      <c r="A584" s="10" t="n"/>
      <c r="E584">
        <f>IF($D584="","",IFERROR(VLOOKUP($D584,COA_Mapping!$A:$B,2,FALSE),""))</f>
        <v/>
      </c>
      <c r="J584" s="11" t="n"/>
      <c r="K584" s="9">
        <f>IF($A584="","",DATE(YEAR($A584),MONTH($A584),1))</f>
        <v/>
      </c>
      <c r="L584">
        <f>IF($D584="","",IFERROR(VLOOKUP($D584,COA_Mapping!$A:$C,3,FALSE),""))</f>
        <v/>
      </c>
      <c r="M584">
        <f>IF($D584="","",IFERROR(VLOOKUP($D584,COA_Mapping!$A:$D,4,FALSE),""))</f>
        <v/>
      </c>
      <c r="N584">
        <f>IF($D584="","",IFERROR(VLOOKUP($D584,COA_Mapping!$A:$E,5,FALSE),""))</f>
        <v/>
      </c>
    </row>
    <row r="585">
      <c r="A585" s="10" t="n"/>
      <c r="E585">
        <f>IF($D585="","",IFERROR(VLOOKUP($D585,COA_Mapping!$A:$B,2,FALSE),""))</f>
        <v/>
      </c>
      <c r="J585" s="11" t="n"/>
      <c r="K585" s="9">
        <f>IF($A585="","",DATE(YEAR($A585),MONTH($A585),1))</f>
        <v/>
      </c>
      <c r="L585">
        <f>IF($D585="","",IFERROR(VLOOKUP($D585,COA_Mapping!$A:$C,3,FALSE),""))</f>
        <v/>
      </c>
      <c r="M585">
        <f>IF($D585="","",IFERROR(VLOOKUP($D585,COA_Mapping!$A:$D,4,FALSE),""))</f>
        <v/>
      </c>
      <c r="N585">
        <f>IF($D585="","",IFERROR(VLOOKUP($D585,COA_Mapping!$A:$E,5,FALSE),""))</f>
        <v/>
      </c>
    </row>
    <row r="586">
      <c r="A586" s="10" t="n"/>
      <c r="E586">
        <f>IF($D586="","",IFERROR(VLOOKUP($D586,COA_Mapping!$A:$B,2,FALSE),""))</f>
        <v/>
      </c>
      <c r="J586" s="11" t="n"/>
      <c r="K586" s="9">
        <f>IF($A586="","",DATE(YEAR($A586),MONTH($A586),1))</f>
        <v/>
      </c>
      <c r="L586">
        <f>IF($D586="","",IFERROR(VLOOKUP($D586,COA_Mapping!$A:$C,3,FALSE),""))</f>
        <v/>
      </c>
      <c r="M586">
        <f>IF($D586="","",IFERROR(VLOOKUP($D586,COA_Mapping!$A:$D,4,FALSE),""))</f>
        <v/>
      </c>
      <c r="N586">
        <f>IF($D586="","",IFERROR(VLOOKUP($D586,COA_Mapping!$A:$E,5,FALSE),""))</f>
        <v/>
      </c>
    </row>
    <row r="587">
      <c r="A587" s="10" t="n"/>
      <c r="E587">
        <f>IF($D587="","",IFERROR(VLOOKUP($D587,COA_Mapping!$A:$B,2,FALSE),""))</f>
        <v/>
      </c>
      <c r="J587" s="11" t="n"/>
      <c r="K587" s="9">
        <f>IF($A587="","",DATE(YEAR($A587),MONTH($A587),1))</f>
        <v/>
      </c>
      <c r="L587">
        <f>IF($D587="","",IFERROR(VLOOKUP($D587,COA_Mapping!$A:$C,3,FALSE),""))</f>
        <v/>
      </c>
      <c r="M587">
        <f>IF($D587="","",IFERROR(VLOOKUP($D587,COA_Mapping!$A:$D,4,FALSE),""))</f>
        <v/>
      </c>
      <c r="N587">
        <f>IF($D587="","",IFERROR(VLOOKUP($D587,COA_Mapping!$A:$E,5,FALSE),""))</f>
        <v/>
      </c>
    </row>
    <row r="588">
      <c r="A588" s="10" t="n"/>
      <c r="E588">
        <f>IF($D588="","",IFERROR(VLOOKUP($D588,COA_Mapping!$A:$B,2,FALSE),""))</f>
        <v/>
      </c>
      <c r="J588" s="11" t="n"/>
      <c r="K588" s="9">
        <f>IF($A588="","",DATE(YEAR($A588),MONTH($A588),1))</f>
        <v/>
      </c>
      <c r="L588">
        <f>IF($D588="","",IFERROR(VLOOKUP($D588,COA_Mapping!$A:$C,3,FALSE),""))</f>
        <v/>
      </c>
      <c r="M588">
        <f>IF($D588="","",IFERROR(VLOOKUP($D588,COA_Mapping!$A:$D,4,FALSE),""))</f>
        <v/>
      </c>
      <c r="N588">
        <f>IF($D588="","",IFERROR(VLOOKUP($D588,COA_Mapping!$A:$E,5,FALSE),""))</f>
        <v/>
      </c>
    </row>
    <row r="589">
      <c r="A589" s="10" t="n"/>
      <c r="E589">
        <f>IF($D589="","",IFERROR(VLOOKUP($D589,COA_Mapping!$A:$B,2,FALSE),""))</f>
        <v/>
      </c>
      <c r="J589" s="11" t="n"/>
      <c r="K589" s="9">
        <f>IF($A589="","",DATE(YEAR($A589),MONTH($A589),1))</f>
        <v/>
      </c>
      <c r="L589">
        <f>IF($D589="","",IFERROR(VLOOKUP($D589,COA_Mapping!$A:$C,3,FALSE),""))</f>
        <v/>
      </c>
      <c r="M589">
        <f>IF($D589="","",IFERROR(VLOOKUP($D589,COA_Mapping!$A:$D,4,FALSE),""))</f>
        <v/>
      </c>
      <c r="N589">
        <f>IF($D589="","",IFERROR(VLOOKUP($D589,COA_Mapping!$A:$E,5,FALSE),""))</f>
        <v/>
      </c>
    </row>
    <row r="590">
      <c r="A590" s="10" t="n"/>
      <c r="E590">
        <f>IF($D590="","",IFERROR(VLOOKUP($D590,COA_Mapping!$A:$B,2,FALSE),""))</f>
        <v/>
      </c>
      <c r="J590" s="11" t="n"/>
      <c r="K590" s="9">
        <f>IF($A590="","",DATE(YEAR($A590),MONTH($A590),1))</f>
        <v/>
      </c>
      <c r="L590">
        <f>IF($D590="","",IFERROR(VLOOKUP($D590,COA_Mapping!$A:$C,3,FALSE),""))</f>
        <v/>
      </c>
      <c r="M590">
        <f>IF($D590="","",IFERROR(VLOOKUP($D590,COA_Mapping!$A:$D,4,FALSE),""))</f>
        <v/>
      </c>
      <c r="N590">
        <f>IF($D590="","",IFERROR(VLOOKUP($D590,COA_Mapping!$A:$E,5,FALSE),""))</f>
        <v/>
      </c>
    </row>
    <row r="591">
      <c r="A591" s="10" t="n"/>
      <c r="E591">
        <f>IF($D591="","",IFERROR(VLOOKUP($D591,COA_Mapping!$A:$B,2,FALSE),""))</f>
        <v/>
      </c>
      <c r="J591" s="11" t="n"/>
      <c r="K591" s="9">
        <f>IF($A591="","",DATE(YEAR($A591),MONTH($A591),1))</f>
        <v/>
      </c>
      <c r="L591">
        <f>IF($D591="","",IFERROR(VLOOKUP($D591,COA_Mapping!$A:$C,3,FALSE),""))</f>
        <v/>
      </c>
      <c r="M591">
        <f>IF($D591="","",IFERROR(VLOOKUP($D591,COA_Mapping!$A:$D,4,FALSE),""))</f>
        <v/>
      </c>
      <c r="N591">
        <f>IF($D591="","",IFERROR(VLOOKUP($D591,COA_Mapping!$A:$E,5,FALSE),""))</f>
        <v/>
      </c>
    </row>
    <row r="592">
      <c r="A592" s="10" t="n"/>
      <c r="E592">
        <f>IF($D592="","",IFERROR(VLOOKUP($D592,COA_Mapping!$A:$B,2,FALSE),""))</f>
        <v/>
      </c>
      <c r="J592" s="11" t="n"/>
      <c r="K592" s="9">
        <f>IF($A592="","",DATE(YEAR($A592),MONTH($A592),1))</f>
        <v/>
      </c>
      <c r="L592">
        <f>IF($D592="","",IFERROR(VLOOKUP($D592,COA_Mapping!$A:$C,3,FALSE),""))</f>
        <v/>
      </c>
      <c r="M592">
        <f>IF($D592="","",IFERROR(VLOOKUP($D592,COA_Mapping!$A:$D,4,FALSE),""))</f>
        <v/>
      </c>
      <c r="N592">
        <f>IF($D592="","",IFERROR(VLOOKUP($D592,COA_Mapping!$A:$E,5,FALSE),""))</f>
        <v/>
      </c>
    </row>
    <row r="593">
      <c r="A593" s="10" t="n"/>
      <c r="E593">
        <f>IF($D593="","",IFERROR(VLOOKUP($D593,COA_Mapping!$A:$B,2,FALSE),""))</f>
        <v/>
      </c>
      <c r="J593" s="11" t="n"/>
      <c r="K593" s="9">
        <f>IF($A593="","",DATE(YEAR($A593),MONTH($A593),1))</f>
        <v/>
      </c>
      <c r="L593">
        <f>IF($D593="","",IFERROR(VLOOKUP($D593,COA_Mapping!$A:$C,3,FALSE),""))</f>
        <v/>
      </c>
      <c r="M593">
        <f>IF($D593="","",IFERROR(VLOOKUP($D593,COA_Mapping!$A:$D,4,FALSE),""))</f>
        <v/>
      </c>
      <c r="N593">
        <f>IF($D593="","",IFERROR(VLOOKUP($D593,COA_Mapping!$A:$E,5,FALSE),""))</f>
        <v/>
      </c>
    </row>
    <row r="594">
      <c r="A594" s="10" t="n"/>
      <c r="E594">
        <f>IF($D594="","",IFERROR(VLOOKUP($D594,COA_Mapping!$A:$B,2,FALSE),""))</f>
        <v/>
      </c>
      <c r="J594" s="11" t="n"/>
      <c r="K594" s="9">
        <f>IF($A594="","",DATE(YEAR($A594),MONTH($A594),1))</f>
        <v/>
      </c>
      <c r="L594">
        <f>IF($D594="","",IFERROR(VLOOKUP($D594,COA_Mapping!$A:$C,3,FALSE),""))</f>
        <v/>
      </c>
      <c r="M594">
        <f>IF($D594="","",IFERROR(VLOOKUP($D594,COA_Mapping!$A:$D,4,FALSE),""))</f>
        <v/>
      </c>
      <c r="N594">
        <f>IF($D594="","",IFERROR(VLOOKUP($D594,COA_Mapping!$A:$E,5,FALSE),""))</f>
        <v/>
      </c>
    </row>
    <row r="595">
      <c r="A595" s="10" t="n"/>
      <c r="E595">
        <f>IF($D595="","",IFERROR(VLOOKUP($D595,COA_Mapping!$A:$B,2,FALSE),""))</f>
        <v/>
      </c>
      <c r="J595" s="11" t="n"/>
      <c r="K595" s="9">
        <f>IF($A595="","",DATE(YEAR($A595),MONTH($A595),1))</f>
        <v/>
      </c>
      <c r="L595">
        <f>IF($D595="","",IFERROR(VLOOKUP($D595,COA_Mapping!$A:$C,3,FALSE),""))</f>
        <v/>
      </c>
      <c r="M595">
        <f>IF($D595="","",IFERROR(VLOOKUP($D595,COA_Mapping!$A:$D,4,FALSE),""))</f>
        <v/>
      </c>
      <c r="N595">
        <f>IF($D595="","",IFERROR(VLOOKUP($D595,COA_Mapping!$A:$E,5,FALSE),""))</f>
        <v/>
      </c>
    </row>
    <row r="596">
      <c r="A596" s="10" t="n"/>
      <c r="E596">
        <f>IF($D596="","",IFERROR(VLOOKUP($D596,COA_Mapping!$A:$B,2,FALSE),""))</f>
        <v/>
      </c>
      <c r="J596" s="11" t="n"/>
      <c r="K596" s="9">
        <f>IF($A596="","",DATE(YEAR($A596),MONTH($A596),1))</f>
        <v/>
      </c>
      <c r="L596">
        <f>IF($D596="","",IFERROR(VLOOKUP($D596,COA_Mapping!$A:$C,3,FALSE),""))</f>
        <v/>
      </c>
      <c r="M596">
        <f>IF($D596="","",IFERROR(VLOOKUP($D596,COA_Mapping!$A:$D,4,FALSE),""))</f>
        <v/>
      </c>
      <c r="N596">
        <f>IF($D596="","",IFERROR(VLOOKUP($D596,COA_Mapping!$A:$E,5,FALSE),""))</f>
        <v/>
      </c>
    </row>
    <row r="597">
      <c r="A597" s="10" t="n"/>
      <c r="E597">
        <f>IF($D597="","",IFERROR(VLOOKUP($D597,COA_Mapping!$A:$B,2,FALSE),""))</f>
        <v/>
      </c>
      <c r="J597" s="11" t="n"/>
      <c r="K597" s="9">
        <f>IF($A597="","",DATE(YEAR($A597),MONTH($A597),1))</f>
        <v/>
      </c>
      <c r="L597">
        <f>IF($D597="","",IFERROR(VLOOKUP($D597,COA_Mapping!$A:$C,3,FALSE),""))</f>
        <v/>
      </c>
      <c r="M597">
        <f>IF($D597="","",IFERROR(VLOOKUP($D597,COA_Mapping!$A:$D,4,FALSE),""))</f>
        <v/>
      </c>
      <c r="N597">
        <f>IF($D597="","",IFERROR(VLOOKUP($D597,COA_Mapping!$A:$E,5,FALSE),""))</f>
        <v/>
      </c>
    </row>
    <row r="598">
      <c r="A598" s="10" t="n"/>
      <c r="E598">
        <f>IF($D598="","",IFERROR(VLOOKUP($D598,COA_Mapping!$A:$B,2,FALSE),""))</f>
        <v/>
      </c>
      <c r="J598" s="11" t="n"/>
      <c r="K598" s="9">
        <f>IF($A598="","",DATE(YEAR($A598),MONTH($A598),1))</f>
        <v/>
      </c>
      <c r="L598">
        <f>IF($D598="","",IFERROR(VLOOKUP($D598,COA_Mapping!$A:$C,3,FALSE),""))</f>
        <v/>
      </c>
      <c r="M598">
        <f>IF($D598="","",IFERROR(VLOOKUP($D598,COA_Mapping!$A:$D,4,FALSE),""))</f>
        <v/>
      </c>
      <c r="N598">
        <f>IF($D598="","",IFERROR(VLOOKUP($D598,COA_Mapping!$A:$E,5,FALSE),""))</f>
        <v/>
      </c>
    </row>
    <row r="599">
      <c r="A599" s="10" t="n"/>
      <c r="E599">
        <f>IF($D599="","",IFERROR(VLOOKUP($D599,COA_Mapping!$A:$B,2,FALSE),""))</f>
        <v/>
      </c>
      <c r="J599" s="11" t="n"/>
      <c r="K599" s="9">
        <f>IF($A599="","",DATE(YEAR($A599),MONTH($A599),1))</f>
        <v/>
      </c>
      <c r="L599">
        <f>IF($D599="","",IFERROR(VLOOKUP($D599,COA_Mapping!$A:$C,3,FALSE),""))</f>
        <v/>
      </c>
      <c r="M599">
        <f>IF($D599="","",IFERROR(VLOOKUP($D599,COA_Mapping!$A:$D,4,FALSE),""))</f>
        <v/>
      </c>
      <c r="N599">
        <f>IF($D599="","",IFERROR(VLOOKUP($D599,COA_Mapping!$A:$E,5,FALSE),""))</f>
        <v/>
      </c>
    </row>
    <row r="600">
      <c r="A600" s="10" t="n"/>
      <c r="E600">
        <f>IF($D600="","",IFERROR(VLOOKUP($D600,COA_Mapping!$A:$B,2,FALSE),""))</f>
        <v/>
      </c>
      <c r="J600" s="11" t="n"/>
      <c r="K600" s="9">
        <f>IF($A600="","",DATE(YEAR($A600),MONTH($A600),1))</f>
        <v/>
      </c>
      <c r="L600">
        <f>IF($D600="","",IFERROR(VLOOKUP($D600,COA_Mapping!$A:$C,3,FALSE),""))</f>
        <v/>
      </c>
      <c r="M600">
        <f>IF($D600="","",IFERROR(VLOOKUP($D600,COA_Mapping!$A:$D,4,FALSE),""))</f>
        <v/>
      </c>
      <c r="N600">
        <f>IF($D600="","",IFERROR(VLOOKUP($D600,COA_Mapping!$A:$E,5,FALSE),""))</f>
        <v/>
      </c>
    </row>
    <row r="601">
      <c r="A601" s="10" t="n"/>
      <c r="E601">
        <f>IF($D601="","",IFERROR(VLOOKUP($D601,COA_Mapping!$A:$B,2,FALSE),""))</f>
        <v/>
      </c>
      <c r="J601" s="11" t="n"/>
      <c r="K601" s="9">
        <f>IF($A601="","",DATE(YEAR($A601),MONTH($A601),1))</f>
        <v/>
      </c>
      <c r="L601">
        <f>IF($D601="","",IFERROR(VLOOKUP($D601,COA_Mapping!$A:$C,3,FALSE),""))</f>
        <v/>
      </c>
      <c r="M601">
        <f>IF($D601="","",IFERROR(VLOOKUP($D601,COA_Mapping!$A:$D,4,FALSE),""))</f>
        <v/>
      </c>
      <c r="N601">
        <f>IF($D601="","",IFERROR(VLOOKUP($D601,COA_Mapping!$A:$E,5,FALSE),""))</f>
        <v/>
      </c>
    </row>
    <row r="602">
      <c r="A602" s="10" t="n"/>
      <c r="E602">
        <f>IF($D602="","",IFERROR(VLOOKUP($D602,COA_Mapping!$A:$B,2,FALSE),""))</f>
        <v/>
      </c>
      <c r="J602" s="11" t="n"/>
      <c r="K602" s="9">
        <f>IF($A602="","",DATE(YEAR($A602),MONTH($A602),1))</f>
        <v/>
      </c>
      <c r="L602">
        <f>IF($D602="","",IFERROR(VLOOKUP($D602,COA_Mapping!$A:$C,3,FALSE),""))</f>
        <v/>
      </c>
      <c r="M602">
        <f>IF($D602="","",IFERROR(VLOOKUP($D602,COA_Mapping!$A:$D,4,FALSE),""))</f>
        <v/>
      </c>
      <c r="N602">
        <f>IF($D602="","",IFERROR(VLOOKUP($D602,COA_Mapping!$A:$E,5,FALSE),""))</f>
        <v/>
      </c>
    </row>
    <row r="603">
      <c r="A603" s="10" t="n"/>
      <c r="E603">
        <f>IF($D603="","",IFERROR(VLOOKUP($D603,COA_Mapping!$A:$B,2,FALSE),""))</f>
        <v/>
      </c>
      <c r="J603" s="11" t="n"/>
      <c r="K603" s="9">
        <f>IF($A603="","",DATE(YEAR($A603),MONTH($A603),1))</f>
        <v/>
      </c>
      <c r="L603">
        <f>IF($D603="","",IFERROR(VLOOKUP($D603,COA_Mapping!$A:$C,3,FALSE),""))</f>
        <v/>
      </c>
      <c r="M603">
        <f>IF($D603="","",IFERROR(VLOOKUP($D603,COA_Mapping!$A:$D,4,FALSE),""))</f>
        <v/>
      </c>
      <c r="N603">
        <f>IF($D603="","",IFERROR(VLOOKUP($D603,COA_Mapping!$A:$E,5,FALSE),""))</f>
        <v/>
      </c>
    </row>
    <row r="604">
      <c r="A604" s="10" t="n"/>
      <c r="E604">
        <f>IF($D604="","",IFERROR(VLOOKUP($D604,COA_Mapping!$A:$B,2,FALSE),""))</f>
        <v/>
      </c>
      <c r="J604" s="11" t="n"/>
      <c r="K604" s="9">
        <f>IF($A604="","",DATE(YEAR($A604),MONTH($A604),1))</f>
        <v/>
      </c>
      <c r="L604">
        <f>IF($D604="","",IFERROR(VLOOKUP($D604,COA_Mapping!$A:$C,3,FALSE),""))</f>
        <v/>
      </c>
      <c r="M604">
        <f>IF($D604="","",IFERROR(VLOOKUP($D604,COA_Mapping!$A:$D,4,FALSE),""))</f>
        <v/>
      </c>
      <c r="N604">
        <f>IF($D604="","",IFERROR(VLOOKUP($D604,COA_Mapping!$A:$E,5,FALSE),""))</f>
        <v/>
      </c>
    </row>
    <row r="605">
      <c r="A605" s="10" t="n"/>
      <c r="E605">
        <f>IF($D605="","",IFERROR(VLOOKUP($D605,COA_Mapping!$A:$B,2,FALSE),""))</f>
        <v/>
      </c>
      <c r="J605" s="11" t="n"/>
      <c r="K605" s="9">
        <f>IF($A605="","",DATE(YEAR($A605),MONTH($A605),1))</f>
        <v/>
      </c>
      <c r="L605">
        <f>IF($D605="","",IFERROR(VLOOKUP($D605,COA_Mapping!$A:$C,3,FALSE),""))</f>
        <v/>
      </c>
      <c r="M605">
        <f>IF($D605="","",IFERROR(VLOOKUP($D605,COA_Mapping!$A:$D,4,FALSE),""))</f>
        <v/>
      </c>
      <c r="N605">
        <f>IF($D605="","",IFERROR(VLOOKUP($D605,COA_Mapping!$A:$E,5,FALSE),""))</f>
        <v/>
      </c>
    </row>
    <row r="606">
      <c r="A606" s="10" t="n"/>
      <c r="E606">
        <f>IF($D606="","",IFERROR(VLOOKUP($D606,COA_Mapping!$A:$B,2,FALSE),""))</f>
        <v/>
      </c>
      <c r="J606" s="11" t="n"/>
      <c r="K606" s="9">
        <f>IF($A606="","",DATE(YEAR($A606),MONTH($A606),1))</f>
        <v/>
      </c>
      <c r="L606">
        <f>IF($D606="","",IFERROR(VLOOKUP($D606,COA_Mapping!$A:$C,3,FALSE),""))</f>
        <v/>
      </c>
      <c r="M606">
        <f>IF($D606="","",IFERROR(VLOOKUP($D606,COA_Mapping!$A:$D,4,FALSE),""))</f>
        <v/>
      </c>
      <c r="N606">
        <f>IF($D606="","",IFERROR(VLOOKUP($D606,COA_Mapping!$A:$E,5,FALSE),""))</f>
        <v/>
      </c>
    </row>
    <row r="607">
      <c r="A607" s="10" t="n"/>
      <c r="E607">
        <f>IF($D607="","",IFERROR(VLOOKUP($D607,COA_Mapping!$A:$B,2,FALSE),""))</f>
        <v/>
      </c>
      <c r="J607" s="11" t="n"/>
      <c r="K607" s="9">
        <f>IF($A607="","",DATE(YEAR($A607),MONTH($A607),1))</f>
        <v/>
      </c>
      <c r="L607">
        <f>IF($D607="","",IFERROR(VLOOKUP($D607,COA_Mapping!$A:$C,3,FALSE),""))</f>
        <v/>
      </c>
      <c r="M607">
        <f>IF($D607="","",IFERROR(VLOOKUP($D607,COA_Mapping!$A:$D,4,FALSE),""))</f>
        <v/>
      </c>
      <c r="N607">
        <f>IF($D607="","",IFERROR(VLOOKUP($D607,COA_Mapping!$A:$E,5,FALSE),""))</f>
        <v/>
      </c>
    </row>
    <row r="608">
      <c r="A608" s="10" t="n"/>
      <c r="E608">
        <f>IF($D608="","",IFERROR(VLOOKUP($D608,COA_Mapping!$A:$B,2,FALSE),""))</f>
        <v/>
      </c>
      <c r="J608" s="11" t="n"/>
      <c r="K608" s="9">
        <f>IF($A608="","",DATE(YEAR($A608),MONTH($A608),1))</f>
        <v/>
      </c>
      <c r="L608">
        <f>IF($D608="","",IFERROR(VLOOKUP($D608,COA_Mapping!$A:$C,3,FALSE),""))</f>
        <v/>
      </c>
      <c r="M608">
        <f>IF($D608="","",IFERROR(VLOOKUP($D608,COA_Mapping!$A:$D,4,FALSE),""))</f>
        <v/>
      </c>
      <c r="N608">
        <f>IF($D608="","",IFERROR(VLOOKUP($D608,COA_Mapping!$A:$E,5,FALSE),""))</f>
        <v/>
      </c>
    </row>
    <row r="609">
      <c r="A609" s="10" t="n"/>
      <c r="E609">
        <f>IF($D609="","",IFERROR(VLOOKUP($D609,COA_Mapping!$A:$B,2,FALSE),""))</f>
        <v/>
      </c>
      <c r="J609" s="11" t="n"/>
      <c r="K609" s="9">
        <f>IF($A609="","",DATE(YEAR($A609),MONTH($A609),1))</f>
        <v/>
      </c>
      <c r="L609">
        <f>IF($D609="","",IFERROR(VLOOKUP($D609,COA_Mapping!$A:$C,3,FALSE),""))</f>
        <v/>
      </c>
      <c r="M609">
        <f>IF($D609="","",IFERROR(VLOOKUP($D609,COA_Mapping!$A:$D,4,FALSE),""))</f>
        <v/>
      </c>
      <c r="N609">
        <f>IF($D609="","",IFERROR(VLOOKUP($D609,COA_Mapping!$A:$E,5,FALSE),""))</f>
        <v/>
      </c>
    </row>
    <row r="610">
      <c r="A610" s="10" t="n"/>
      <c r="E610">
        <f>IF($D610="","",IFERROR(VLOOKUP($D610,COA_Mapping!$A:$B,2,FALSE),""))</f>
        <v/>
      </c>
      <c r="J610" s="11" t="n"/>
      <c r="K610" s="9">
        <f>IF($A610="","",DATE(YEAR($A610),MONTH($A610),1))</f>
        <v/>
      </c>
      <c r="L610">
        <f>IF($D610="","",IFERROR(VLOOKUP($D610,COA_Mapping!$A:$C,3,FALSE),""))</f>
        <v/>
      </c>
      <c r="M610">
        <f>IF($D610="","",IFERROR(VLOOKUP($D610,COA_Mapping!$A:$D,4,FALSE),""))</f>
        <v/>
      </c>
      <c r="N610">
        <f>IF($D610="","",IFERROR(VLOOKUP($D610,COA_Mapping!$A:$E,5,FALSE),""))</f>
        <v/>
      </c>
    </row>
    <row r="611">
      <c r="A611" s="10" t="n"/>
      <c r="E611">
        <f>IF($D611="","",IFERROR(VLOOKUP($D611,COA_Mapping!$A:$B,2,FALSE),""))</f>
        <v/>
      </c>
      <c r="J611" s="11" t="n"/>
      <c r="K611" s="9">
        <f>IF($A611="","",DATE(YEAR($A611),MONTH($A611),1))</f>
        <v/>
      </c>
      <c r="L611">
        <f>IF($D611="","",IFERROR(VLOOKUP($D611,COA_Mapping!$A:$C,3,FALSE),""))</f>
        <v/>
      </c>
      <c r="M611">
        <f>IF($D611="","",IFERROR(VLOOKUP($D611,COA_Mapping!$A:$D,4,FALSE),""))</f>
        <v/>
      </c>
      <c r="N611">
        <f>IF($D611="","",IFERROR(VLOOKUP($D611,COA_Mapping!$A:$E,5,FALSE),""))</f>
        <v/>
      </c>
    </row>
    <row r="612">
      <c r="A612" s="10" t="n"/>
      <c r="E612">
        <f>IF($D612="","",IFERROR(VLOOKUP($D612,COA_Mapping!$A:$B,2,FALSE),""))</f>
        <v/>
      </c>
      <c r="J612" s="11" t="n"/>
      <c r="K612" s="9">
        <f>IF($A612="","",DATE(YEAR($A612),MONTH($A612),1))</f>
        <v/>
      </c>
      <c r="L612">
        <f>IF($D612="","",IFERROR(VLOOKUP($D612,COA_Mapping!$A:$C,3,FALSE),""))</f>
        <v/>
      </c>
      <c r="M612">
        <f>IF($D612="","",IFERROR(VLOOKUP($D612,COA_Mapping!$A:$D,4,FALSE),""))</f>
        <v/>
      </c>
      <c r="N612">
        <f>IF($D612="","",IFERROR(VLOOKUP($D612,COA_Mapping!$A:$E,5,FALSE),""))</f>
        <v/>
      </c>
    </row>
    <row r="613">
      <c r="A613" s="10" t="n"/>
      <c r="E613">
        <f>IF($D613="","",IFERROR(VLOOKUP($D613,COA_Mapping!$A:$B,2,FALSE),""))</f>
        <v/>
      </c>
      <c r="J613" s="11" t="n"/>
      <c r="K613" s="9">
        <f>IF($A613="","",DATE(YEAR($A613),MONTH($A613),1))</f>
        <v/>
      </c>
      <c r="L613">
        <f>IF($D613="","",IFERROR(VLOOKUP($D613,COA_Mapping!$A:$C,3,FALSE),""))</f>
        <v/>
      </c>
      <c r="M613">
        <f>IF($D613="","",IFERROR(VLOOKUP($D613,COA_Mapping!$A:$D,4,FALSE),""))</f>
        <v/>
      </c>
      <c r="N613">
        <f>IF($D613="","",IFERROR(VLOOKUP($D613,COA_Mapping!$A:$E,5,FALSE),""))</f>
        <v/>
      </c>
    </row>
    <row r="614">
      <c r="A614" s="10" t="n"/>
      <c r="E614">
        <f>IF($D614="","",IFERROR(VLOOKUP($D614,COA_Mapping!$A:$B,2,FALSE),""))</f>
        <v/>
      </c>
      <c r="J614" s="11" t="n"/>
      <c r="K614" s="9">
        <f>IF($A614="","",DATE(YEAR($A614),MONTH($A614),1))</f>
        <v/>
      </c>
      <c r="L614">
        <f>IF($D614="","",IFERROR(VLOOKUP($D614,COA_Mapping!$A:$C,3,FALSE),""))</f>
        <v/>
      </c>
      <c r="M614">
        <f>IF($D614="","",IFERROR(VLOOKUP($D614,COA_Mapping!$A:$D,4,FALSE),""))</f>
        <v/>
      </c>
      <c r="N614">
        <f>IF($D614="","",IFERROR(VLOOKUP($D614,COA_Mapping!$A:$E,5,FALSE),""))</f>
        <v/>
      </c>
    </row>
    <row r="615">
      <c r="A615" s="10" t="n"/>
      <c r="E615">
        <f>IF($D615="","",IFERROR(VLOOKUP($D615,COA_Mapping!$A:$B,2,FALSE),""))</f>
        <v/>
      </c>
      <c r="J615" s="11" t="n"/>
      <c r="K615" s="9">
        <f>IF($A615="","",DATE(YEAR($A615),MONTH($A615),1))</f>
        <v/>
      </c>
      <c r="L615">
        <f>IF($D615="","",IFERROR(VLOOKUP($D615,COA_Mapping!$A:$C,3,FALSE),""))</f>
        <v/>
      </c>
      <c r="M615">
        <f>IF($D615="","",IFERROR(VLOOKUP($D615,COA_Mapping!$A:$D,4,FALSE),""))</f>
        <v/>
      </c>
      <c r="N615">
        <f>IF($D615="","",IFERROR(VLOOKUP($D615,COA_Mapping!$A:$E,5,FALSE),""))</f>
        <v/>
      </c>
    </row>
    <row r="616">
      <c r="A616" s="10" t="n"/>
      <c r="E616">
        <f>IF($D616="","",IFERROR(VLOOKUP($D616,COA_Mapping!$A:$B,2,FALSE),""))</f>
        <v/>
      </c>
      <c r="J616" s="11" t="n"/>
      <c r="K616" s="9">
        <f>IF($A616="","",DATE(YEAR($A616),MONTH($A616),1))</f>
        <v/>
      </c>
      <c r="L616">
        <f>IF($D616="","",IFERROR(VLOOKUP($D616,COA_Mapping!$A:$C,3,FALSE),""))</f>
        <v/>
      </c>
      <c r="M616">
        <f>IF($D616="","",IFERROR(VLOOKUP($D616,COA_Mapping!$A:$D,4,FALSE),""))</f>
        <v/>
      </c>
      <c r="N616">
        <f>IF($D616="","",IFERROR(VLOOKUP($D616,COA_Mapping!$A:$E,5,FALSE),""))</f>
        <v/>
      </c>
    </row>
    <row r="617">
      <c r="A617" s="10" t="n"/>
      <c r="E617">
        <f>IF($D617="","",IFERROR(VLOOKUP($D617,COA_Mapping!$A:$B,2,FALSE),""))</f>
        <v/>
      </c>
      <c r="J617" s="11" t="n"/>
      <c r="K617" s="9">
        <f>IF($A617="","",DATE(YEAR($A617),MONTH($A617),1))</f>
        <v/>
      </c>
      <c r="L617">
        <f>IF($D617="","",IFERROR(VLOOKUP($D617,COA_Mapping!$A:$C,3,FALSE),""))</f>
        <v/>
      </c>
      <c r="M617">
        <f>IF($D617="","",IFERROR(VLOOKUP($D617,COA_Mapping!$A:$D,4,FALSE),""))</f>
        <v/>
      </c>
      <c r="N617">
        <f>IF($D617="","",IFERROR(VLOOKUP($D617,COA_Mapping!$A:$E,5,FALSE),""))</f>
        <v/>
      </c>
    </row>
    <row r="618">
      <c r="A618" s="10" t="n"/>
      <c r="E618">
        <f>IF($D618="","",IFERROR(VLOOKUP($D618,COA_Mapping!$A:$B,2,FALSE),""))</f>
        <v/>
      </c>
      <c r="J618" s="11" t="n"/>
      <c r="K618" s="9">
        <f>IF($A618="","",DATE(YEAR($A618),MONTH($A618),1))</f>
        <v/>
      </c>
      <c r="L618">
        <f>IF($D618="","",IFERROR(VLOOKUP($D618,COA_Mapping!$A:$C,3,FALSE),""))</f>
        <v/>
      </c>
      <c r="M618">
        <f>IF($D618="","",IFERROR(VLOOKUP($D618,COA_Mapping!$A:$D,4,FALSE),""))</f>
        <v/>
      </c>
      <c r="N618">
        <f>IF($D618="","",IFERROR(VLOOKUP($D618,COA_Mapping!$A:$E,5,FALSE),""))</f>
        <v/>
      </c>
    </row>
    <row r="619">
      <c r="A619" s="10" t="n"/>
      <c r="E619">
        <f>IF($D619="","",IFERROR(VLOOKUP($D619,COA_Mapping!$A:$B,2,FALSE),""))</f>
        <v/>
      </c>
      <c r="J619" s="11" t="n"/>
      <c r="K619" s="9">
        <f>IF($A619="","",DATE(YEAR($A619),MONTH($A619),1))</f>
        <v/>
      </c>
      <c r="L619">
        <f>IF($D619="","",IFERROR(VLOOKUP($D619,COA_Mapping!$A:$C,3,FALSE),""))</f>
        <v/>
      </c>
      <c r="M619">
        <f>IF($D619="","",IFERROR(VLOOKUP($D619,COA_Mapping!$A:$D,4,FALSE),""))</f>
        <v/>
      </c>
      <c r="N619">
        <f>IF($D619="","",IFERROR(VLOOKUP($D619,COA_Mapping!$A:$E,5,FALSE),""))</f>
        <v/>
      </c>
    </row>
    <row r="620">
      <c r="A620" s="10" t="n"/>
      <c r="E620">
        <f>IF($D620="","",IFERROR(VLOOKUP($D620,COA_Mapping!$A:$B,2,FALSE),""))</f>
        <v/>
      </c>
      <c r="J620" s="11" t="n"/>
      <c r="K620" s="9">
        <f>IF($A620="","",DATE(YEAR($A620),MONTH($A620),1))</f>
        <v/>
      </c>
      <c r="L620">
        <f>IF($D620="","",IFERROR(VLOOKUP($D620,COA_Mapping!$A:$C,3,FALSE),""))</f>
        <v/>
      </c>
      <c r="M620">
        <f>IF($D620="","",IFERROR(VLOOKUP($D620,COA_Mapping!$A:$D,4,FALSE),""))</f>
        <v/>
      </c>
      <c r="N620">
        <f>IF($D620="","",IFERROR(VLOOKUP($D620,COA_Mapping!$A:$E,5,FALSE),""))</f>
        <v/>
      </c>
    </row>
    <row r="621">
      <c r="A621" s="10" t="n"/>
      <c r="E621">
        <f>IF($D621="","",IFERROR(VLOOKUP($D621,COA_Mapping!$A:$B,2,FALSE),""))</f>
        <v/>
      </c>
      <c r="J621" s="11" t="n"/>
      <c r="K621" s="9">
        <f>IF($A621="","",DATE(YEAR($A621),MONTH($A621),1))</f>
        <v/>
      </c>
      <c r="L621">
        <f>IF($D621="","",IFERROR(VLOOKUP($D621,COA_Mapping!$A:$C,3,FALSE),""))</f>
        <v/>
      </c>
      <c r="M621">
        <f>IF($D621="","",IFERROR(VLOOKUP($D621,COA_Mapping!$A:$D,4,FALSE),""))</f>
        <v/>
      </c>
      <c r="N621">
        <f>IF($D621="","",IFERROR(VLOOKUP($D621,COA_Mapping!$A:$E,5,FALSE),""))</f>
        <v/>
      </c>
    </row>
    <row r="622">
      <c r="A622" s="10" t="n"/>
      <c r="E622">
        <f>IF($D622="","",IFERROR(VLOOKUP($D622,COA_Mapping!$A:$B,2,FALSE),""))</f>
        <v/>
      </c>
      <c r="J622" s="11" t="n"/>
      <c r="K622" s="9">
        <f>IF($A622="","",DATE(YEAR($A622),MONTH($A622),1))</f>
        <v/>
      </c>
      <c r="L622">
        <f>IF($D622="","",IFERROR(VLOOKUP($D622,COA_Mapping!$A:$C,3,FALSE),""))</f>
        <v/>
      </c>
      <c r="M622">
        <f>IF($D622="","",IFERROR(VLOOKUP($D622,COA_Mapping!$A:$D,4,FALSE),""))</f>
        <v/>
      </c>
      <c r="N622">
        <f>IF($D622="","",IFERROR(VLOOKUP($D622,COA_Mapping!$A:$E,5,FALSE),""))</f>
        <v/>
      </c>
    </row>
    <row r="623">
      <c r="A623" s="10" t="n"/>
      <c r="E623">
        <f>IF($D623="","",IFERROR(VLOOKUP($D623,COA_Mapping!$A:$B,2,FALSE),""))</f>
        <v/>
      </c>
      <c r="J623" s="11" t="n"/>
      <c r="K623" s="9">
        <f>IF($A623="","",DATE(YEAR($A623),MONTH($A623),1))</f>
        <v/>
      </c>
      <c r="L623">
        <f>IF($D623="","",IFERROR(VLOOKUP($D623,COA_Mapping!$A:$C,3,FALSE),""))</f>
        <v/>
      </c>
      <c r="M623">
        <f>IF($D623="","",IFERROR(VLOOKUP($D623,COA_Mapping!$A:$D,4,FALSE),""))</f>
        <v/>
      </c>
      <c r="N623">
        <f>IF($D623="","",IFERROR(VLOOKUP($D623,COA_Mapping!$A:$E,5,FALSE),""))</f>
        <v/>
      </c>
    </row>
    <row r="624">
      <c r="A624" s="10" t="n"/>
      <c r="E624">
        <f>IF($D624="","",IFERROR(VLOOKUP($D624,COA_Mapping!$A:$B,2,FALSE),""))</f>
        <v/>
      </c>
      <c r="J624" s="11" t="n"/>
      <c r="K624" s="9">
        <f>IF($A624="","",DATE(YEAR($A624),MONTH($A624),1))</f>
        <v/>
      </c>
      <c r="L624">
        <f>IF($D624="","",IFERROR(VLOOKUP($D624,COA_Mapping!$A:$C,3,FALSE),""))</f>
        <v/>
      </c>
      <c r="M624">
        <f>IF($D624="","",IFERROR(VLOOKUP($D624,COA_Mapping!$A:$D,4,FALSE),""))</f>
        <v/>
      </c>
      <c r="N624">
        <f>IF($D624="","",IFERROR(VLOOKUP($D624,COA_Mapping!$A:$E,5,FALSE),""))</f>
        <v/>
      </c>
    </row>
    <row r="625">
      <c r="A625" s="10" t="n"/>
      <c r="E625">
        <f>IF($D625="","",IFERROR(VLOOKUP($D625,COA_Mapping!$A:$B,2,FALSE),""))</f>
        <v/>
      </c>
      <c r="J625" s="11" t="n"/>
      <c r="K625" s="9">
        <f>IF($A625="","",DATE(YEAR($A625),MONTH($A625),1))</f>
        <v/>
      </c>
      <c r="L625">
        <f>IF($D625="","",IFERROR(VLOOKUP($D625,COA_Mapping!$A:$C,3,FALSE),""))</f>
        <v/>
      </c>
      <c r="M625">
        <f>IF($D625="","",IFERROR(VLOOKUP($D625,COA_Mapping!$A:$D,4,FALSE),""))</f>
        <v/>
      </c>
      <c r="N625">
        <f>IF($D625="","",IFERROR(VLOOKUP($D625,COA_Mapping!$A:$E,5,FALSE),""))</f>
        <v/>
      </c>
    </row>
    <row r="626">
      <c r="A626" s="10" t="n"/>
      <c r="E626">
        <f>IF($D626="","",IFERROR(VLOOKUP($D626,COA_Mapping!$A:$B,2,FALSE),""))</f>
        <v/>
      </c>
      <c r="J626" s="11" t="n"/>
      <c r="K626" s="9">
        <f>IF($A626="","",DATE(YEAR($A626),MONTH($A626),1))</f>
        <v/>
      </c>
      <c r="L626">
        <f>IF($D626="","",IFERROR(VLOOKUP($D626,COA_Mapping!$A:$C,3,FALSE),""))</f>
        <v/>
      </c>
      <c r="M626">
        <f>IF($D626="","",IFERROR(VLOOKUP($D626,COA_Mapping!$A:$D,4,FALSE),""))</f>
        <v/>
      </c>
      <c r="N626">
        <f>IF($D626="","",IFERROR(VLOOKUP($D626,COA_Mapping!$A:$E,5,FALSE),""))</f>
        <v/>
      </c>
    </row>
    <row r="627">
      <c r="A627" s="10" t="n"/>
      <c r="E627">
        <f>IF($D627="","",IFERROR(VLOOKUP($D627,COA_Mapping!$A:$B,2,FALSE),""))</f>
        <v/>
      </c>
      <c r="J627" s="11" t="n"/>
      <c r="K627" s="9">
        <f>IF($A627="","",DATE(YEAR($A627),MONTH($A627),1))</f>
        <v/>
      </c>
      <c r="L627">
        <f>IF($D627="","",IFERROR(VLOOKUP($D627,COA_Mapping!$A:$C,3,FALSE),""))</f>
        <v/>
      </c>
      <c r="M627">
        <f>IF($D627="","",IFERROR(VLOOKUP($D627,COA_Mapping!$A:$D,4,FALSE),""))</f>
        <v/>
      </c>
      <c r="N627">
        <f>IF($D627="","",IFERROR(VLOOKUP($D627,COA_Mapping!$A:$E,5,FALSE),""))</f>
        <v/>
      </c>
    </row>
    <row r="628">
      <c r="A628" s="10" t="n"/>
      <c r="E628">
        <f>IF($D628="","",IFERROR(VLOOKUP($D628,COA_Mapping!$A:$B,2,FALSE),""))</f>
        <v/>
      </c>
      <c r="J628" s="11" t="n"/>
      <c r="K628" s="9">
        <f>IF($A628="","",DATE(YEAR($A628),MONTH($A628),1))</f>
        <v/>
      </c>
      <c r="L628">
        <f>IF($D628="","",IFERROR(VLOOKUP($D628,COA_Mapping!$A:$C,3,FALSE),""))</f>
        <v/>
      </c>
      <c r="M628">
        <f>IF($D628="","",IFERROR(VLOOKUP($D628,COA_Mapping!$A:$D,4,FALSE),""))</f>
        <v/>
      </c>
      <c r="N628">
        <f>IF($D628="","",IFERROR(VLOOKUP($D628,COA_Mapping!$A:$E,5,FALSE),""))</f>
        <v/>
      </c>
    </row>
    <row r="629">
      <c r="A629" s="10" t="n"/>
      <c r="E629">
        <f>IF($D629="","",IFERROR(VLOOKUP($D629,COA_Mapping!$A:$B,2,FALSE),""))</f>
        <v/>
      </c>
      <c r="J629" s="11" t="n"/>
      <c r="K629" s="9">
        <f>IF($A629="","",DATE(YEAR($A629),MONTH($A629),1))</f>
        <v/>
      </c>
      <c r="L629">
        <f>IF($D629="","",IFERROR(VLOOKUP($D629,COA_Mapping!$A:$C,3,FALSE),""))</f>
        <v/>
      </c>
      <c r="M629">
        <f>IF($D629="","",IFERROR(VLOOKUP($D629,COA_Mapping!$A:$D,4,FALSE),""))</f>
        <v/>
      </c>
      <c r="N629">
        <f>IF($D629="","",IFERROR(VLOOKUP($D629,COA_Mapping!$A:$E,5,FALSE),""))</f>
        <v/>
      </c>
    </row>
    <row r="630">
      <c r="A630" s="10" t="n"/>
      <c r="E630">
        <f>IF($D630="","",IFERROR(VLOOKUP($D630,COA_Mapping!$A:$B,2,FALSE),""))</f>
        <v/>
      </c>
      <c r="J630" s="11" t="n"/>
      <c r="K630" s="9">
        <f>IF($A630="","",DATE(YEAR($A630),MONTH($A630),1))</f>
        <v/>
      </c>
      <c r="L630">
        <f>IF($D630="","",IFERROR(VLOOKUP($D630,COA_Mapping!$A:$C,3,FALSE),""))</f>
        <v/>
      </c>
      <c r="M630">
        <f>IF($D630="","",IFERROR(VLOOKUP($D630,COA_Mapping!$A:$D,4,FALSE),""))</f>
        <v/>
      </c>
      <c r="N630">
        <f>IF($D630="","",IFERROR(VLOOKUP($D630,COA_Mapping!$A:$E,5,FALSE),""))</f>
        <v/>
      </c>
    </row>
    <row r="631">
      <c r="A631" s="10" t="n"/>
      <c r="E631">
        <f>IF($D631="","",IFERROR(VLOOKUP($D631,COA_Mapping!$A:$B,2,FALSE),""))</f>
        <v/>
      </c>
      <c r="J631" s="11" t="n"/>
      <c r="K631" s="9">
        <f>IF($A631="","",DATE(YEAR($A631),MONTH($A631),1))</f>
        <v/>
      </c>
      <c r="L631">
        <f>IF($D631="","",IFERROR(VLOOKUP($D631,COA_Mapping!$A:$C,3,FALSE),""))</f>
        <v/>
      </c>
      <c r="M631">
        <f>IF($D631="","",IFERROR(VLOOKUP($D631,COA_Mapping!$A:$D,4,FALSE),""))</f>
        <v/>
      </c>
      <c r="N631">
        <f>IF($D631="","",IFERROR(VLOOKUP($D631,COA_Mapping!$A:$E,5,FALSE),""))</f>
        <v/>
      </c>
    </row>
    <row r="632">
      <c r="A632" s="10" t="n"/>
      <c r="E632">
        <f>IF($D632="","",IFERROR(VLOOKUP($D632,COA_Mapping!$A:$B,2,FALSE),""))</f>
        <v/>
      </c>
      <c r="J632" s="11" t="n"/>
      <c r="K632" s="9">
        <f>IF($A632="","",DATE(YEAR($A632),MONTH($A632),1))</f>
        <v/>
      </c>
      <c r="L632">
        <f>IF($D632="","",IFERROR(VLOOKUP($D632,COA_Mapping!$A:$C,3,FALSE),""))</f>
        <v/>
      </c>
      <c r="M632">
        <f>IF($D632="","",IFERROR(VLOOKUP($D632,COA_Mapping!$A:$D,4,FALSE),""))</f>
        <v/>
      </c>
      <c r="N632">
        <f>IF($D632="","",IFERROR(VLOOKUP($D632,COA_Mapping!$A:$E,5,FALSE),""))</f>
        <v/>
      </c>
    </row>
    <row r="633">
      <c r="A633" s="10" t="n"/>
      <c r="E633">
        <f>IF($D633="","",IFERROR(VLOOKUP($D633,COA_Mapping!$A:$B,2,FALSE),""))</f>
        <v/>
      </c>
      <c r="J633" s="11" t="n"/>
      <c r="K633" s="9">
        <f>IF($A633="","",DATE(YEAR($A633),MONTH($A633),1))</f>
        <v/>
      </c>
      <c r="L633">
        <f>IF($D633="","",IFERROR(VLOOKUP($D633,COA_Mapping!$A:$C,3,FALSE),""))</f>
        <v/>
      </c>
      <c r="M633">
        <f>IF($D633="","",IFERROR(VLOOKUP($D633,COA_Mapping!$A:$D,4,FALSE),""))</f>
        <v/>
      </c>
      <c r="N633">
        <f>IF($D633="","",IFERROR(VLOOKUP($D633,COA_Mapping!$A:$E,5,FALSE),""))</f>
        <v/>
      </c>
    </row>
    <row r="634">
      <c r="A634" s="10" t="n"/>
      <c r="E634">
        <f>IF($D634="","",IFERROR(VLOOKUP($D634,COA_Mapping!$A:$B,2,FALSE),""))</f>
        <v/>
      </c>
      <c r="J634" s="11" t="n"/>
      <c r="K634" s="9">
        <f>IF($A634="","",DATE(YEAR($A634),MONTH($A634),1))</f>
        <v/>
      </c>
      <c r="L634">
        <f>IF($D634="","",IFERROR(VLOOKUP($D634,COA_Mapping!$A:$C,3,FALSE),""))</f>
        <v/>
      </c>
      <c r="M634">
        <f>IF($D634="","",IFERROR(VLOOKUP($D634,COA_Mapping!$A:$D,4,FALSE),""))</f>
        <v/>
      </c>
      <c r="N634">
        <f>IF($D634="","",IFERROR(VLOOKUP($D634,COA_Mapping!$A:$E,5,FALSE),""))</f>
        <v/>
      </c>
    </row>
    <row r="635">
      <c r="A635" s="10" t="n"/>
      <c r="E635">
        <f>IF($D635="","",IFERROR(VLOOKUP($D635,COA_Mapping!$A:$B,2,FALSE),""))</f>
        <v/>
      </c>
      <c r="J635" s="11" t="n"/>
      <c r="K635" s="9">
        <f>IF($A635="","",DATE(YEAR($A635),MONTH($A635),1))</f>
        <v/>
      </c>
      <c r="L635">
        <f>IF($D635="","",IFERROR(VLOOKUP($D635,COA_Mapping!$A:$C,3,FALSE),""))</f>
        <v/>
      </c>
      <c r="M635">
        <f>IF($D635="","",IFERROR(VLOOKUP($D635,COA_Mapping!$A:$D,4,FALSE),""))</f>
        <v/>
      </c>
      <c r="N635">
        <f>IF($D635="","",IFERROR(VLOOKUP($D635,COA_Mapping!$A:$E,5,FALSE),""))</f>
        <v/>
      </c>
    </row>
    <row r="636">
      <c r="A636" s="10" t="n"/>
      <c r="E636">
        <f>IF($D636="","",IFERROR(VLOOKUP($D636,COA_Mapping!$A:$B,2,FALSE),""))</f>
        <v/>
      </c>
      <c r="J636" s="11" t="n"/>
      <c r="K636" s="9">
        <f>IF($A636="","",DATE(YEAR($A636),MONTH($A636),1))</f>
        <v/>
      </c>
      <c r="L636">
        <f>IF($D636="","",IFERROR(VLOOKUP($D636,COA_Mapping!$A:$C,3,FALSE),""))</f>
        <v/>
      </c>
      <c r="M636">
        <f>IF($D636="","",IFERROR(VLOOKUP($D636,COA_Mapping!$A:$D,4,FALSE),""))</f>
        <v/>
      </c>
      <c r="N636">
        <f>IF($D636="","",IFERROR(VLOOKUP($D636,COA_Mapping!$A:$E,5,FALSE),""))</f>
        <v/>
      </c>
    </row>
    <row r="637">
      <c r="A637" s="10" t="n"/>
      <c r="E637">
        <f>IF($D637="","",IFERROR(VLOOKUP($D637,COA_Mapping!$A:$B,2,FALSE),""))</f>
        <v/>
      </c>
      <c r="J637" s="11" t="n"/>
      <c r="K637" s="9">
        <f>IF($A637="","",DATE(YEAR($A637),MONTH($A637),1))</f>
        <v/>
      </c>
      <c r="L637">
        <f>IF($D637="","",IFERROR(VLOOKUP($D637,COA_Mapping!$A:$C,3,FALSE),""))</f>
        <v/>
      </c>
      <c r="M637">
        <f>IF($D637="","",IFERROR(VLOOKUP($D637,COA_Mapping!$A:$D,4,FALSE),""))</f>
        <v/>
      </c>
      <c r="N637">
        <f>IF($D637="","",IFERROR(VLOOKUP($D637,COA_Mapping!$A:$E,5,FALSE),""))</f>
        <v/>
      </c>
    </row>
    <row r="638">
      <c r="A638" s="10" t="n"/>
      <c r="E638">
        <f>IF($D638="","",IFERROR(VLOOKUP($D638,COA_Mapping!$A:$B,2,FALSE),""))</f>
        <v/>
      </c>
      <c r="J638" s="11" t="n"/>
      <c r="K638" s="9">
        <f>IF($A638="","",DATE(YEAR($A638),MONTH($A638),1))</f>
        <v/>
      </c>
      <c r="L638">
        <f>IF($D638="","",IFERROR(VLOOKUP($D638,COA_Mapping!$A:$C,3,FALSE),""))</f>
        <v/>
      </c>
      <c r="M638">
        <f>IF($D638="","",IFERROR(VLOOKUP($D638,COA_Mapping!$A:$D,4,FALSE),""))</f>
        <v/>
      </c>
      <c r="N638">
        <f>IF($D638="","",IFERROR(VLOOKUP($D638,COA_Mapping!$A:$E,5,FALSE),""))</f>
        <v/>
      </c>
    </row>
    <row r="639">
      <c r="A639" s="10" t="n"/>
      <c r="E639">
        <f>IF($D639="","",IFERROR(VLOOKUP($D639,COA_Mapping!$A:$B,2,FALSE),""))</f>
        <v/>
      </c>
      <c r="J639" s="11" t="n"/>
      <c r="K639" s="9">
        <f>IF($A639="","",DATE(YEAR($A639),MONTH($A639),1))</f>
        <v/>
      </c>
      <c r="L639">
        <f>IF($D639="","",IFERROR(VLOOKUP($D639,COA_Mapping!$A:$C,3,FALSE),""))</f>
        <v/>
      </c>
      <c r="M639">
        <f>IF($D639="","",IFERROR(VLOOKUP($D639,COA_Mapping!$A:$D,4,FALSE),""))</f>
        <v/>
      </c>
      <c r="N639">
        <f>IF($D639="","",IFERROR(VLOOKUP($D639,COA_Mapping!$A:$E,5,FALSE),""))</f>
        <v/>
      </c>
    </row>
    <row r="640">
      <c r="A640" s="10" t="n"/>
      <c r="E640">
        <f>IF($D640="","",IFERROR(VLOOKUP($D640,COA_Mapping!$A:$B,2,FALSE),""))</f>
        <v/>
      </c>
      <c r="J640" s="11" t="n"/>
      <c r="K640" s="9">
        <f>IF($A640="","",DATE(YEAR($A640),MONTH($A640),1))</f>
        <v/>
      </c>
      <c r="L640">
        <f>IF($D640="","",IFERROR(VLOOKUP($D640,COA_Mapping!$A:$C,3,FALSE),""))</f>
        <v/>
      </c>
      <c r="M640">
        <f>IF($D640="","",IFERROR(VLOOKUP($D640,COA_Mapping!$A:$D,4,FALSE),""))</f>
        <v/>
      </c>
      <c r="N640">
        <f>IF($D640="","",IFERROR(VLOOKUP($D640,COA_Mapping!$A:$E,5,FALSE),""))</f>
        <v/>
      </c>
    </row>
    <row r="641">
      <c r="A641" s="10" t="n"/>
      <c r="E641">
        <f>IF($D641="","",IFERROR(VLOOKUP($D641,COA_Mapping!$A:$B,2,FALSE),""))</f>
        <v/>
      </c>
      <c r="J641" s="11" t="n"/>
      <c r="K641" s="9">
        <f>IF($A641="","",DATE(YEAR($A641),MONTH($A641),1))</f>
        <v/>
      </c>
      <c r="L641">
        <f>IF($D641="","",IFERROR(VLOOKUP($D641,COA_Mapping!$A:$C,3,FALSE),""))</f>
        <v/>
      </c>
      <c r="M641">
        <f>IF($D641="","",IFERROR(VLOOKUP($D641,COA_Mapping!$A:$D,4,FALSE),""))</f>
        <v/>
      </c>
      <c r="N641">
        <f>IF($D641="","",IFERROR(VLOOKUP($D641,COA_Mapping!$A:$E,5,FALSE),""))</f>
        <v/>
      </c>
    </row>
    <row r="642">
      <c r="A642" s="10" t="n"/>
      <c r="E642">
        <f>IF($D642="","",IFERROR(VLOOKUP($D642,COA_Mapping!$A:$B,2,FALSE),""))</f>
        <v/>
      </c>
      <c r="J642" s="11" t="n"/>
      <c r="K642" s="9">
        <f>IF($A642="","",DATE(YEAR($A642),MONTH($A642),1))</f>
        <v/>
      </c>
      <c r="L642">
        <f>IF($D642="","",IFERROR(VLOOKUP($D642,COA_Mapping!$A:$C,3,FALSE),""))</f>
        <v/>
      </c>
      <c r="M642">
        <f>IF($D642="","",IFERROR(VLOOKUP($D642,COA_Mapping!$A:$D,4,FALSE),""))</f>
        <v/>
      </c>
      <c r="N642">
        <f>IF($D642="","",IFERROR(VLOOKUP($D642,COA_Mapping!$A:$E,5,FALSE),""))</f>
        <v/>
      </c>
    </row>
    <row r="643">
      <c r="A643" s="10" t="n"/>
      <c r="E643">
        <f>IF($D643="","",IFERROR(VLOOKUP($D643,COA_Mapping!$A:$B,2,FALSE),""))</f>
        <v/>
      </c>
      <c r="J643" s="11" t="n"/>
      <c r="K643" s="9">
        <f>IF($A643="","",DATE(YEAR($A643),MONTH($A643),1))</f>
        <v/>
      </c>
      <c r="L643">
        <f>IF($D643="","",IFERROR(VLOOKUP($D643,COA_Mapping!$A:$C,3,FALSE),""))</f>
        <v/>
      </c>
      <c r="M643">
        <f>IF($D643="","",IFERROR(VLOOKUP($D643,COA_Mapping!$A:$D,4,FALSE),""))</f>
        <v/>
      </c>
      <c r="N643">
        <f>IF($D643="","",IFERROR(VLOOKUP($D643,COA_Mapping!$A:$E,5,FALSE),""))</f>
        <v/>
      </c>
    </row>
    <row r="644">
      <c r="A644" s="10" t="n"/>
      <c r="E644">
        <f>IF($D644="","",IFERROR(VLOOKUP($D644,COA_Mapping!$A:$B,2,FALSE),""))</f>
        <v/>
      </c>
      <c r="J644" s="11" t="n"/>
      <c r="K644" s="9">
        <f>IF($A644="","",DATE(YEAR($A644),MONTH($A644),1))</f>
        <v/>
      </c>
      <c r="L644">
        <f>IF($D644="","",IFERROR(VLOOKUP($D644,COA_Mapping!$A:$C,3,FALSE),""))</f>
        <v/>
      </c>
      <c r="M644">
        <f>IF($D644="","",IFERROR(VLOOKUP($D644,COA_Mapping!$A:$D,4,FALSE),""))</f>
        <v/>
      </c>
      <c r="N644">
        <f>IF($D644="","",IFERROR(VLOOKUP($D644,COA_Mapping!$A:$E,5,FALSE),""))</f>
        <v/>
      </c>
    </row>
    <row r="645">
      <c r="A645" s="10" t="n"/>
      <c r="E645">
        <f>IF($D645="","",IFERROR(VLOOKUP($D645,COA_Mapping!$A:$B,2,FALSE),""))</f>
        <v/>
      </c>
      <c r="J645" s="11" t="n"/>
      <c r="K645" s="9">
        <f>IF($A645="","",DATE(YEAR($A645),MONTH($A645),1))</f>
        <v/>
      </c>
      <c r="L645">
        <f>IF($D645="","",IFERROR(VLOOKUP($D645,COA_Mapping!$A:$C,3,FALSE),""))</f>
        <v/>
      </c>
      <c r="M645">
        <f>IF($D645="","",IFERROR(VLOOKUP($D645,COA_Mapping!$A:$D,4,FALSE),""))</f>
        <v/>
      </c>
      <c r="N645">
        <f>IF($D645="","",IFERROR(VLOOKUP($D645,COA_Mapping!$A:$E,5,FALSE),""))</f>
        <v/>
      </c>
    </row>
    <row r="646">
      <c r="A646" s="10" t="n"/>
      <c r="E646">
        <f>IF($D646="","",IFERROR(VLOOKUP($D646,COA_Mapping!$A:$B,2,FALSE),""))</f>
        <v/>
      </c>
      <c r="J646" s="11" t="n"/>
      <c r="K646" s="9">
        <f>IF($A646="","",DATE(YEAR($A646),MONTH($A646),1))</f>
        <v/>
      </c>
      <c r="L646">
        <f>IF($D646="","",IFERROR(VLOOKUP($D646,COA_Mapping!$A:$C,3,FALSE),""))</f>
        <v/>
      </c>
      <c r="M646">
        <f>IF($D646="","",IFERROR(VLOOKUP($D646,COA_Mapping!$A:$D,4,FALSE),""))</f>
        <v/>
      </c>
      <c r="N646">
        <f>IF($D646="","",IFERROR(VLOOKUP($D646,COA_Mapping!$A:$E,5,FALSE),""))</f>
        <v/>
      </c>
    </row>
    <row r="647">
      <c r="A647" s="10" t="n"/>
      <c r="E647">
        <f>IF($D647="","",IFERROR(VLOOKUP($D647,COA_Mapping!$A:$B,2,FALSE),""))</f>
        <v/>
      </c>
      <c r="J647" s="11" t="n"/>
      <c r="K647" s="9">
        <f>IF($A647="","",DATE(YEAR($A647),MONTH($A647),1))</f>
        <v/>
      </c>
      <c r="L647">
        <f>IF($D647="","",IFERROR(VLOOKUP($D647,COA_Mapping!$A:$C,3,FALSE),""))</f>
        <v/>
      </c>
      <c r="M647">
        <f>IF($D647="","",IFERROR(VLOOKUP($D647,COA_Mapping!$A:$D,4,FALSE),""))</f>
        <v/>
      </c>
      <c r="N647">
        <f>IF($D647="","",IFERROR(VLOOKUP($D647,COA_Mapping!$A:$E,5,FALSE),""))</f>
        <v/>
      </c>
    </row>
    <row r="648">
      <c r="A648" s="10" t="n"/>
      <c r="E648">
        <f>IF($D648="","",IFERROR(VLOOKUP($D648,COA_Mapping!$A:$B,2,FALSE),""))</f>
        <v/>
      </c>
      <c r="J648" s="11" t="n"/>
      <c r="K648" s="9">
        <f>IF($A648="","",DATE(YEAR($A648),MONTH($A648),1))</f>
        <v/>
      </c>
      <c r="L648">
        <f>IF($D648="","",IFERROR(VLOOKUP($D648,COA_Mapping!$A:$C,3,FALSE),""))</f>
        <v/>
      </c>
      <c r="M648">
        <f>IF($D648="","",IFERROR(VLOOKUP($D648,COA_Mapping!$A:$D,4,FALSE),""))</f>
        <v/>
      </c>
      <c r="N648">
        <f>IF($D648="","",IFERROR(VLOOKUP($D648,COA_Mapping!$A:$E,5,FALSE),""))</f>
        <v/>
      </c>
    </row>
    <row r="649">
      <c r="A649" s="10" t="n"/>
      <c r="E649">
        <f>IF($D649="","",IFERROR(VLOOKUP($D649,COA_Mapping!$A:$B,2,FALSE),""))</f>
        <v/>
      </c>
      <c r="J649" s="11" t="n"/>
      <c r="K649" s="9">
        <f>IF($A649="","",DATE(YEAR($A649),MONTH($A649),1))</f>
        <v/>
      </c>
      <c r="L649">
        <f>IF($D649="","",IFERROR(VLOOKUP($D649,COA_Mapping!$A:$C,3,FALSE),""))</f>
        <v/>
      </c>
      <c r="M649">
        <f>IF($D649="","",IFERROR(VLOOKUP($D649,COA_Mapping!$A:$D,4,FALSE),""))</f>
        <v/>
      </c>
      <c r="N649">
        <f>IF($D649="","",IFERROR(VLOOKUP($D649,COA_Mapping!$A:$E,5,FALSE),""))</f>
        <v/>
      </c>
    </row>
    <row r="650">
      <c r="A650" s="10" t="n"/>
      <c r="E650">
        <f>IF($D650="","",IFERROR(VLOOKUP($D650,COA_Mapping!$A:$B,2,FALSE),""))</f>
        <v/>
      </c>
      <c r="J650" s="11" t="n"/>
      <c r="K650" s="9">
        <f>IF($A650="","",DATE(YEAR($A650),MONTH($A650),1))</f>
        <v/>
      </c>
      <c r="L650">
        <f>IF($D650="","",IFERROR(VLOOKUP($D650,COA_Mapping!$A:$C,3,FALSE),""))</f>
        <v/>
      </c>
      <c r="M650">
        <f>IF($D650="","",IFERROR(VLOOKUP($D650,COA_Mapping!$A:$D,4,FALSE),""))</f>
        <v/>
      </c>
      <c r="N650">
        <f>IF($D650="","",IFERROR(VLOOKUP($D650,COA_Mapping!$A:$E,5,FALSE),""))</f>
        <v/>
      </c>
    </row>
    <row r="651">
      <c r="A651" s="10" t="n"/>
      <c r="E651">
        <f>IF($D651="","",IFERROR(VLOOKUP($D651,COA_Mapping!$A:$B,2,FALSE),""))</f>
        <v/>
      </c>
      <c r="J651" s="11" t="n"/>
      <c r="K651" s="9">
        <f>IF($A651="","",DATE(YEAR($A651),MONTH($A651),1))</f>
        <v/>
      </c>
      <c r="L651">
        <f>IF($D651="","",IFERROR(VLOOKUP($D651,COA_Mapping!$A:$C,3,FALSE),""))</f>
        <v/>
      </c>
      <c r="M651">
        <f>IF($D651="","",IFERROR(VLOOKUP($D651,COA_Mapping!$A:$D,4,FALSE),""))</f>
        <v/>
      </c>
      <c r="N651">
        <f>IF($D651="","",IFERROR(VLOOKUP($D651,COA_Mapping!$A:$E,5,FALSE),""))</f>
        <v/>
      </c>
    </row>
    <row r="652">
      <c r="A652" s="10" t="n"/>
      <c r="E652">
        <f>IF($D652="","",IFERROR(VLOOKUP($D652,COA_Mapping!$A:$B,2,FALSE),""))</f>
        <v/>
      </c>
      <c r="J652" s="11" t="n"/>
      <c r="K652" s="9">
        <f>IF($A652="","",DATE(YEAR($A652),MONTH($A652),1))</f>
        <v/>
      </c>
      <c r="L652">
        <f>IF($D652="","",IFERROR(VLOOKUP($D652,COA_Mapping!$A:$C,3,FALSE),""))</f>
        <v/>
      </c>
      <c r="M652">
        <f>IF($D652="","",IFERROR(VLOOKUP($D652,COA_Mapping!$A:$D,4,FALSE),""))</f>
        <v/>
      </c>
      <c r="N652">
        <f>IF($D652="","",IFERROR(VLOOKUP($D652,COA_Mapping!$A:$E,5,FALSE),""))</f>
        <v/>
      </c>
    </row>
    <row r="653">
      <c r="A653" s="10" t="n"/>
      <c r="E653">
        <f>IF($D653="","",IFERROR(VLOOKUP($D653,COA_Mapping!$A:$B,2,FALSE),""))</f>
        <v/>
      </c>
      <c r="J653" s="11" t="n"/>
      <c r="K653" s="9">
        <f>IF($A653="","",DATE(YEAR($A653),MONTH($A653),1))</f>
        <v/>
      </c>
      <c r="L653">
        <f>IF($D653="","",IFERROR(VLOOKUP($D653,COA_Mapping!$A:$C,3,FALSE),""))</f>
        <v/>
      </c>
      <c r="M653">
        <f>IF($D653="","",IFERROR(VLOOKUP($D653,COA_Mapping!$A:$D,4,FALSE),""))</f>
        <v/>
      </c>
      <c r="N653">
        <f>IF($D653="","",IFERROR(VLOOKUP($D653,COA_Mapping!$A:$E,5,FALSE),""))</f>
        <v/>
      </c>
    </row>
    <row r="654">
      <c r="A654" s="10" t="n"/>
      <c r="E654">
        <f>IF($D654="","",IFERROR(VLOOKUP($D654,COA_Mapping!$A:$B,2,FALSE),""))</f>
        <v/>
      </c>
      <c r="J654" s="11" t="n"/>
      <c r="K654" s="9">
        <f>IF($A654="","",DATE(YEAR($A654),MONTH($A654),1))</f>
        <v/>
      </c>
      <c r="L654">
        <f>IF($D654="","",IFERROR(VLOOKUP($D654,COA_Mapping!$A:$C,3,FALSE),""))</f>
        <v/>
      </c>
      <c r="M654">
        <f>IF($D654="","",IFERROR(VLOOKUP($D654,COA_Mapping!$A:$D,4,FALSE),""))</f>
        <v/>
      </c>
      <c r="N654">
        <f>IF($D654="","",IFERROR(VLOOKUP($D654,COA_Mapping!$A:$E,5,FALSE),""))</f>
        <v/>
      </c>
    </row>
    <row r="655">
      <c r="A655" s="10" t="n"/>
      <c r="E655">
        <f>IF($D655="","",IFERROR(VLOOKUP($D655,COA_Mapping!$A:$B,2,FALSE),""))</f>
        <v/>
      </c>
      <c r="J655" s="11" t="n"/>
      <c r="K655" s="9">
        <f>IF($A655="","",DATE(YEAR($A655),MONTH($A655),1))</f>
        <v/>
      </c>
      <c r="L655">
        <f>IF($D655="","",IFERROR(VLOOKUP($D655,COA_Mapping!$A:$C,3,FALSE),""))</f>
        <v/>
      </c>
      <c r="M655">
        <f>IF($D655="","",IFERROR(VLOOKUP($D655,COA_Mapping!$A:$D,4,FALSE),""))</f>
        <v/>
      </c>
      <c r="N655">
        <f>IF($D655="","",IFERROR(VLOOKUP($D655,COA_Mapping!$A:$E,5,FALSE),""))</f>
        <v/>
      </c>
    </row>
    <row r="656">
      <c r="A656" s="10" t="n"/>
      <c r="E656">
        <f>IF($D656="","",IFERROR(VLOOKUP($D656,COA_Mapping!$A:$B,2,FALSE),""))</f>
        <v/>
      </c>
      <c r="J656" s="11" t="n"/>
      <c r="K656" s="9">
        <f>IF($A656="","",DATE(YEAR($A656),MONTH($A656),1))</f>
        <v/>
      </c>
      <c r="L656">
        <f>IF($D656="","",IFERROR(VLOOKUP($D656,COA_Mapping!$A:$C,3,FALSE),""))</f>
        <v/>
      </c>
      <c r="M656">
        <f>IF($D656="","",IFERROR(VLOOKUP($D656,COA_Mapping!$A:$D,4,FALSE),""))</f>
        <v/>
      </c>
      <c r="N656">
        <f>IF($D656="","",IFERROR(VLOOKUP($D656,COA_Mapping!$A:$E,5,FALSE),""))</f>
        <v/>
      </c>
    </row>
    <row r="657">
      <c r="A657" s="10" t="n"/>
      <c r="E657">
        <f>IF($D657="","",IFERROR(VLOOKUP($D657,COA_Mapping!$A:$B,2,FALSE),""))</f>
        <v/>
      </c>
      <c r="J657" s="11" t="n"/>
      <c r="K657" s="9">
        <f>IF($A657="","",DATE(YEAR($A657),MONTH($A657),1))</f>
        <v/>
      </c>
      <c r="L657">
        <f>IF($D657="","",IFERROR(VLOOKUP($D657,COA_Mapping!$A:$C,3,FALSE),""))</f>
        <v/>
      </c>
      <c r="M657">
        <f>IF($D657="","",IFERROR(VLOOKUP($D657,COA_Mapping!$A:$D,4,FALSE),""))</f>
        <v/>
      </c>
      <c r="N657">
        <f>IF($D657="","",IFERROR(VLOOKUP($D657,COA_Mapping!$A:$E,5,FALSE),""))</f>
        <v/>
      </c>
    </row>
    <row r="658">
      <c r="A658" s="10" t="n"/>
      <c r="E658">
        <f>IF($D658="","",IFERROR(VLOOKUP($D658,COA_Mapping!$A:$B,2,FALSE),""))</f>
        <v/>
      </c>
      <c r="J658" s="11" t="n"/>
      <c r="K658" s="9">
        <f>IF($A658="","",DATE(YEAR($A658),MONTH($A658),1))</f>
        <v/>
      </c>
      <c r="L658">
        <f>IF($D658="","",IFERROR(VLOOKUP($D658,COA_Mapping!$A:$C,3,FALSE),""))</f>
        <v/>
      </c>
      <c r="M658">
        <f>IF($D658="","",IFERROR(VLOOKUP($D658,COA_Mapping!$A:$D,4,FALSE),""))</f>
        <v/>
      </c>
      <c r="N658">
        <f>IF($D658="","",IFERROR(VLOOKUP($D658,COA_Mapping!$A:$E,5,FALSE),""))</f>
        <v/>
      </c>
    </row>
    <row r="659">
      <c r="A659" s="10" t="n"/>
      <c r="E659">
        <f>IF($D659="","",IFERROR(VLOOKUP($D659,COA_Mapping!$A:$B,2,FALSE),""))</f>
        <v/>
      </c>
      <c r="J659" s="11" t="n"/>
      <c r="K659" s="9">
        <f>IF($A659="","",DATE(YEAR($A659),MONTH($A659),1))</f>
        <v/>
      </c>
      <c r="L659">
        <f>IF($D659="","",IFERROR(VLOOKUP($D659,COA_Mapping!$A:$C,3,FALSE),""))</f>
        <v/>
      </c>
      <c r="M659">
        <f>IF($D659="","",IFERROR(VLOOKUP($D659,COA_Mapping!$A:$D,4,FALSE),""))</f>
        <v/>
      </c>
      <c r="N659">
        <f>IF($D659="","",IFERROR(VLOOKUP($D659,COA_Mapping!$A:$E,5,FALSE),""))</f>
        <v/>
      </c>
    </row>
    <row r="660">
      <c r="A660" s="10" t="n"/>
      <c r="E660">
        <f>IF($D660="","",IFERROR(VLOOKUP($D660,COA_Mapping!$A:$B,2,FALSE),""))</f>
        <v/>
      </c>
      <c r="J660" s="11" t="n"/>
      <c r="K660" s="9">
        <f>IF($A660="","",DATE(YEAR($A660),MONTH($A660),1))</f>
        <v/>
      </c>
      <c r="L660">
        <f>IF($D660="","",IFERROR(VLOOKUP($D660,COA_Mapping!$A:$C,3,FALSE),""))</f>
        <v/>
      </c>
      <c r="M660">
        <f>IF($D660="","",IFERROR(VLOOKUP($D660,COA_Mapping!$A:$D,4,FALSE),""))</f>
        <v/>
      </c>
      <c r="N660">
        <f>IF($D660="","",IFERROR(VLOOKUP($D660,COA_Mapping!$A:$E,5,FALSE),""))</f>
        <v/>
      </c>
    </row>
    <row r="661">
      <c r="A661" s="10" t="n"/>
      <c r="E661">
        <f>IF($D661="","",IFERROR(VLOOKUP($D661,COA_Mapping!$A:$B,2,FALSE),""))</f>
        <v/>
      </c>
      <c r="J661" s="11" t="n"/>
      <c r="K661" s="9">
        <f>IF($A661="","",DATE(YEAR($A661),MONTH($A661),1))</f>
        <v/>
      </c>
      <c r="L661">
        <f>IF($D661="","",IFERROR(VLOOKUP($D661,COA_Mapping!$A:$C,3,FALSE),""))</f>
        <v/>
      </c>
      <c r="M661">
        <f>IF($D661="","",IFERROR(VLOOKUP($D661,COA_Mapping!$A:$D,4,FALSE),""))</f>
        <v/>
      </c>
      <c r="N661">
        <f>IF($D661="","",IFERROR(VLOOKUP($D661,COA_Mapping!$A:$E,5,FALSE),""))</f>
        <v/>
      </c>
    </row>
    <row r="662">
      <c r="A662" s="10" t="n"/>
      <c r="E662">
        <f>IF($D662="","",IFERROR(VLOOKUP($D662,COA_Mapping!$A:$B,2,FALSE),""))</f>
        <v/>
      </c>
      <c r="J662" s="11" t="n"/>
      <c r="K662" s="9">
        <f>IF($A662="","",DATE(YEAR($A662),MONTH($A662),1))</f>
        <v/>
      </c>
      <c r="L662">
        <f>IF($D662="","",IFERROR(VLOOKUP($D662,COA_Mapping!$A:$C,3,FALSE),""))</f>
        <v/>
      </c>
      <c r="M662">
        <f>IF($D662="","",IFERROR(VLOOKUP($D662,COA_Mapping!$A:$D,4,FALSE),""))</f>
        <v/>
      </c>
      <c r="N662">
        <f>IF($D662="","",IFERROR(VLOOKUP($D662,COA_Mapping!$A:$E,5,FALSE),""))</f>
        <v/>
      </c>
    </row>
    <row r="663">
      <c r="A663" s="10" t="n"/>
      <c r="E663">
        <f>IF($D663="","",IFERROR(VLOOKUP($D663,COA_Mapping!$A:$B,2,FALSE),""))</f>
        <v/>
      </c>
      <c r="J663" s="11" t="n"/>
      <c r="K663" s="9">
        <f>IF($A663="","",DATE(YEAR($A663),MONTH($A663),1))</f>
        <v/>
      </c>
      <c r="L663">
        <f>IF($D663="","",IFERROR(VLOOKUP($D663,COA_Mapping!$A:$C,3,FALSE),""))</f>
        <v/>
      </c>
      <c r="M663">
        <f>IF($D663="","",IFERROR(VLOOKUP($D663,COA_Mapping!$A:$D,4,FALSE),""))</f>
        <v/>
      </c>
      <c r="N663">
        <f>IF($D663="","",IFERROR(VLOOKUP($D663,COA_Mapping!$A:$E,5,FALSE),""))</f>
        <v/>
      </c>
    </row>
    <row r="664">
      <c r="A664" s="10" t="n"/>
      <c r="E664">
        <f>IF($D664="","",IFERROR(VLOOKUP($D664,COA_Mapping!$A:$B,2,FALSE),""))</f>
        <v/>
      </c>
      <c r="J664" s="11" t="n"/>
      <c r="K664" s="9">
        <f>IF($A664="","",DATE(YEAR($A664),MONTH($A664),1))</f>
        <v/>
      </c>
      <c r="L664">
        <f>IF($D664="","",IFERROR(VLOOKUP($D664,COA_Mapping!$A:$C,3,FALSE),""))</f>
        <v/>
      </c>
      <c r="M664">
        <f>IF($D664="","",IFERROR(VLOOKUP($D664,COA_Mapping!$A:$D,4,FALSE),""))</f>
        <v/>
      </c>
      <c r="N664">
        <f>IF($D664="","",IFERROR(VLOOKUP($D664,COA_Mapping!$A:$E,5,FALSE),""))</f>
        <v/>
      </c>
    </row>
    <row r="665">
      <c r="A665" s="10" t="n"/>
      <c r="E665">
        <f>IF($D665="","",IFERROR(VLOOKUP($D665,COA_Mapping!$A:$B,2,FALSE),""))</f>
        <v/>
      </c>
      <c r="J665" s="11" t="n"/>
      <c r="K665" s="9">
        <f>IF($A665="","",DATE(YEAR($A665),MONTH($A665),1))</f>
        <v/>
      </c>
      <c r="L665">
        <f>IF($D665="","",IFERROR(VLOOKUP($D665,COA_Mapping!$A:$C,3,FALSE),""))</f>
        <v/>
      </c>
      <c r="M665">
        <f>IF($D665="","",IFERROR(VLOOKUP($D665,COA_Mapping!$A:$D,4,FALSE),""))</f>
        <v/>
      </c>
      <c r="N665">
        <f>IF($D665="","",IFERROR(VLOOKUP($D665,COA_Mapping!$A:$E,5,FALSE),""))</f>
        <v/>
      </c>
    </row>
    <row r="666">
      <c r="A666" s="10" t="n"/>
      <c r="E666">
        <f>IF($D666="","",IFERROR(VLOOKUP($D666,COA_Mapping!$A:$B,2,FALSE),""))</f>
        <v/>
      </c>
      <c r="J666" s="11" t="n"/>
      <c r="K666" s="9">
        <f>IF($A666="","",DATE(YEAR($A666),MONTH($A666),1))</f>
        <v/>
      </c>
      <c r="L666">
        <f>IF($D666="","",IFERROR(VLOOKUP($D666,COA_Mapping!$A:$C,3,FALSE),""))</f>
        <v/>
      </c>
      <c r="M666">
        <f>IF($D666="","",IFERROR(VLOOKUP($D666,COA_Mapping!$A:$D,4,FALSE),""))</f>
        <v/>
      </c>
      <c r="N666">
        <f>IF($D666="","",IFERROR(VLOOKUP($D666,COA_Mapping!$A:$E,5,FALSE),""))</f>
        <v/>
      </c>
    </row>
    <row r="667">
      <c r="A667" s="10" t="n"/>
      <c r="E667">
        <f>IF($D667="","",IFERROR(VLOOKUP($D667,COA_Mapping!$A:$B,2,FALSE),""))</f>
        <v/>
      </c>
      <c r="J667" s="11" t="n"/>
      <c r="K667" s="9">
        <f>IF($A667="","",DATE(YEAR($A667),MONTH($A667),1))</f>
        <v/>
      </c>
      <c r="L667">
        <f>IF($D667="","",IFERROR(VLOOKUP($D667,COA_Mapping!$A:$C,3,FALSE),""))</f>
        <v/>
      </c>
      <c r="M667">
        <f>IF($D667="","",IFERROR(VLOOKUP($D667,COA_Mapping!$A:$D,4,FALSE),""))</f>
        <v/>
      </c>
      <c r="N667">
        <f>IF($D667="","",IFERROR(VLOOKUP($D667,COA_Mapping!$A:$E,5,FALSE),""))</f>
        <v/>
      </c>
    </row>
    <row r="668">
      <c r="A668" s="10" t="n"/>
      <c r="E668">
        <f>IF($D668="","",IFERROR(VLOOKUP($D668,COA_Mapping!$A:$B,2,FALSE),""))</f>
        <v/>
      </c>
      <c r="J668" s="11" t="n"/>
      <c r="K668" s="9">
        <f>IF($A668="","",DATE(YEAR($A668),MONTH($A668),1))</f>
        <v/>
      </c>
      <c r="L668">
        <f>IF($D668="","",IFERROR(VLOOKUP($D668,COA_Mapping!$A:$C,3,FALSE),""))</f>
        <v/>
      </c>
      <c r="M668">
        <f>IF($D668="","",IFERROR(VLOOKUP($D668,COA_Mapping!$A:$D,4,FALSE),""))</f>
        <v/>
      </c>
      <c r="N668">
        <f>IF($D668="","",IFERROR(VLOOKUP($D668,COA_Mapping!$A:$E,5,FALSE),""))</f>
        <v/>
      </c>
    </row>
    <row r="669">
      <c r="A669" s="10" t="n"/>
      <c r="E669">
        <f>IF($D669="","",IFERROR(VLOOKUP($D669,COA_Mapping!$A:$B,2,FALSE),""))</f>
        <v/>
      </c>
      <c r="J669" s="11" t="n"/>
      <c r="K669" s="9">
        <f>IF($A669="","",DATE(YEAR($A669),MONTH($A669),1))</f>
        <v/>
      </c>
      <c r="L669">
        <f>IF($D669="","",IFERROR(VLOOKUP($D669,COA_Mapping!$A:$C,3,FALSE),""))</f>
        <v/>
      </c>
      <c r="M669">
        <f>IF($D669="","",IFERROR(VLOOKUP($D669,COA_Mapping!$A:$D,4,FALSE),""))</f>
        <v/>
      </c>
      <c r="N669">
        <f>IF($D669="","",IFERROR(VLOOKUP($D669,COA_Mapping!$A:$E,5,FALSE),""))</f>
        <v/>
      </c>
    </row>
    <row r="670">
      <c r="A670" s="10" t="n"/>
      <c r="E670">
        <f>IF($D670="","",IFERROR(VLOOKUP($D670,COA_Mapping!$A:$B,2,FALSE),""))</f>
        <v/>
      </c>
      <c r="J670" s="11" t="n"/>
      <c r="K670" s="9">
        <f>IF($A670="","",DATE(YEAR($A670),MONTH($A670),1))</f>
        <v/>
      </c>
      <c r="L670">
        <f>IF($D670="","",IFERROR(VLOOKUP($D670,COA_Mapping!$A:$C,3,FALSE),""))</f>
        <v/>
      </c>
      <c r="M670">
        <f>IF($D670="","",IFERROR(VLOOKUP($D670,COA_Mapping!$A:$D,4,FALSE),""))</f>
        <v/>
      </c>
      <c r="N670">
        <f>IF($D670="","",IFERROR(VLOOKUP($D670,COA_Mapping!$A:$E,5,FALSE),""))</f>
        <v/>
      </c>
    </row>
    <row r="671">
      <c r="A671" s="10" t="n"/>
      <c r="E671">
        <f>IF($D671="","",IFERROR(VLOOKUP($D671,COA_Mapping!$A:$B,2,FALSE),""))</f>
        <v/>
      </c>
      <c r="J671" s="11" t="n"/>
      <c r="K671" s="9">
        <f>IF($A671="","",DATE(YEAR($A671),MONTH($A671),1))</f>
        <v/>
      </c>
      <c r="L671">
        <f>IF($D671="","",IFERROR(VLOOKUP($D671,COA_Mapping!$A:$C,3,FALSE),""))</f>
        <v/>
      </c>
      <c r="M671">
        <f>IF($D671="","",IFERROR(VLOOKUP($D671,COA_Mapping!$A:$D,4,FALSE),""))</f>
        <v/>
      </c>
      <c r="N671">
        <f>IF($D671="","",IFERROR(VLOOKUP($D671,COA_Mapping!$A:$E,5,FALSE),""))</f>
        <v/>
      </c>
    </row>
    <row r="672">
      <c r="A672" s="10" t="n"/>
      <c r="E672">
        <f>IF($D672="","",IFERROR(VLOOKUP($D672,COA_Mapping!$A:$B,2,FALSE),""))</f>
        <v/>
      </c>
      <c r="J672" s="11" t="n"/>
      <c r="K672" s="9">
        <f>IF($A672="","",DATE(YEAR($A672),MONTH($A672),1))</f>
        <v/>
      </c>
      <c r="L672">
        <f>IF($D672="","",IFERROR(VLOOKUP($D672,COA_Mapping!$A:$C,3,FALSE),""))</f>
        <v/>
      </c>
      <c r="M672">
        <f>IF($D672="","",IFERROR(VLOOKUP($D672,COA_Mapping!$A:$D,4,FALSE),""))</f>
        <v/>
      </c>
      <c r="N672">
        <f>IF($D672="","",IFERROR(VLOOKUP($D672,COA_Mapping!$A:$E,5,FALSE),""))</f>
        <v/>
      </c>
    </row>
    <row r="673">
      <c r="A673" s="10" t="n"/>
      <c r="E673">
        <f>IF($D673="","",IFERROR(VLOOKUP($D673,COA_Mapping!$A:$B,2,FALSE),""))</f>
        <v/>
      </c>
      <c r="J673" s="11" t="n"/>
      <c r="K673" s="9">
        <f>IF($A673="","",DATE(YEAR($A673),MONTH($A673),1))</f>
        <v/>
      </c>
      <c r="L673">
        <f>IF($D673="","",IFERROR(VLOOKUP($D673,COA_Mapping!$A:$C,3,FALSE),""))</f>
        <v/>
      </c>
      <c r="M673">
        <f>IF($D673="","",IFERROR(VLOOKUP($D673,COA_Mapping!$A:$D,4,FALSE),""))</f>
        <v/>
      </c>
      <c r="N673">
        <f>IF($D673="","",IFERROR(VLOOKUP($D673,COA_Mapping!$A:$E,5,FALSE),""))</f>
        <v/>
      </c>
    </row>
    <row r="674">
      <c r="A674" s="10" t="n"/>
      <c r="E674">
        <f>IF($D674="","",IFERROR(VLOOKUP($D674,COA_Mapping!$A:$B,2,FALSE),""))</f>
        <v/>
      </c>
      <c r="J674" s="11" t="n"/>
      <c r="K674" s="9">
        <f>IF($A674="","",DATE(YEAR($A674),MONTH($A674),1))</f>
        <v/>
      </c>
      <c r="L674">
        <f>IF($D674="","",IFERROR(VLOOKUP($D674,COA_Mapping!$A:$C,3,FALSE),""))</f>
        <v/>
      </c>
      <c r="M674">
        <f>IF($D674="","",IFERROR(VLOOKUP($D674,COA_Mapping!$A:$D,4,FALSE),""))</f>
        <v/>
      </c>
      <c r="N674">
        <f>IF($D674="","",IFERROR(VLOOKUP($D674,COA_Mapping!$A:$E,5,FALSE),""))</f>
        <v/>
      </c>
    </row>
    <row r="675">
      <c r="A675" s="10" t="n"/>
      <c r="E675">
        <f>IF($D675="","",IFERROR(VLOOKUP($D675,COA_Mapping!$A:$B,2,FALSE),""))</f>
        <v/>
      </c>
      <c r="J675" s="11" t="n"/>
      <c r="K675" s="9">
        <f>IF($A675="","",DATE(YEAR($A675),MONTH($A675),1))</f>
        <v/>
      </c>
      <c r="L675">
        <f>IF($D675="","",IFERROR(VLOOKUP($D675,COA_Mapping!$A:$C,3,FALSE),""))</f>
        <v/>
      </c>
      <c r="M675">
        <f>IF($D675="","",IFERROR(VLOOKUP($D675,COA_Mapping!$A:$D,4,FALSE),""))</f>
        <v/>
      </c>
      <c r="N675">
        <f>IF($D675="","",IFERROR(VLOOKUP($D675,COA_Mapping!$A:$E,5,FALSE),""))</f>
        <v/>
      </c>
    </row>
    <row r="676">
      <c r="A676" s="10" t="n"/>
      <c r="E676">
        <f>IF($D676="","",IFERROR(VLOOKUP($D676,COA_Mapping!$A:$B,2,FALSE),""))</f>
        <v/>
      </c>
      <c r="J676" s="11" t="n"/>
      <c r="K676" s="9">
        <f>IF($A676="","",DATE(YEAR($A676),MONTH($A676),1))</f>
        <v/>
      </c>
      <c r="L676">
        <f>IF($D676="","",IFERROR(VLOOKUP($D676,COA_Mapping!$A:$C,3,FALSE),""))</f>
        <v/>
      </c>
      <c r="M676">
        <f>IF($D676="","",IFERROR(VLOOKUP($D676,COA_Mapping!$A:$D,4,FALSE),""))</f>
        <v/>
      </c>
      <c r="N676">
        <f>IF($D676="","",IFERROR(VLOOKUP($D676,COA_Mapping!$A:$E,5,FALSE),""))</f>
        <v/>
      </c>
    </row>
    <row r="677">
      <c r="A677" s="10" t="n"/>
      <c r="E677">
        <f>IF($D677="","",IFERROR(VLOOKUP($D677,COA_Mapping!$A:$B,2,FALSE),""))</f>
        <v/>
      </c>
      <c r="J677" s="11" t="n"/>
      <c r="K677" s="9">
        <f>IF($A677="","",DATE(YEAR($A677),MONTH($A677),1))</f>
        <v/>
      </c>
      <c r="L677">
        <f>IF($D677="","",IFERROR(VLOOKUP($D677,COA_Mapping!$A:$C,3,FALSE),""))</f>
        <v/>
      </c>
      <c r="M677">
        <f>IF($D677="","",IFERROR(VLOOKUP($D677,COA_Mapping!$A:$D,4,FALSE),""))</f>
        <v/>
      </c>
      <c r="N677">
        <f>IF($D677="","",IFERROR(VLOOKUP($D677,COA_Mapping!$A:$E,5,FALSE),""))</f>
        <v/>
      </c>
    </row>
    <row r="678">
      <c r="A678" s="10" t="n"/>
      <c r="E678">
        <f>IF($D678="","",IFERROR(VLOOKUP($D678,COA_Mapping!$A:$B,2,FALSE),""))</f>
        <v/>
      </c>
      <c r="J678" s="11" t="n"/>
      <c r="K678" s="9">
        <f>IF($A678="","",DATE(YEAR($A678),MONTH($A678),1))</f>
        <v/>
      </c>
      <c r="L678">
        <f>IF($D678="","",IFERROR(VLOOKUP($D678,COA_Mapping!$A:$C,3,FALSE),""))</f>
        <v/>
      </c>
      <c r="M678">
        <f>IF($D678="","",IFERROR(VLOOKUP($D678,COA_Mapping!$A:$D,4,FALSE),""))</f>
        <v/>
      </c>
      <c r="N678">
        <f>IF($D678="","",IFERROR(VLOOKUP($D678,COA_Mapping!$A:$E,5,FALSE),""))</f>
        <v/>
      </c>
    </row>
    <row r="679">
      <c r="A679" s="10" t="n"/>
      <c r="E679">
        <f>IF($D679="","",IFERROR(VLOOKUP($D679,COA_Mapping!$A:$B,2,FALSE),""))</f>
        <v/>
      </c>
      <c r="J679" s="11" t="n"/>
      <c r="K679" s="9">
        <f>IF($A679="","",DATE(YEAR($A679),MONTH($A679),1))</f>
        <v/>
      </c>
      <c r="L679">
        <f>IF($D679="","",IFERROR(VLOOKUP($D679,COA_Mapping!$A:$C,3,FALSE),""))</f>
        <v/>
      </c>
      <c r="M679">
        <f>IF($D679="","",IFERROR(VLOOKUP($D679,COA_Mapping!$A:$D,4,FALSE),""))</f>
        <v/>
      </c>
      <c r="N679">
        <f>IF($D679="","",IFERROR(VLOOKUP($D679,COA_Mapping!$A:$E,5,FALSE),""))</f>
        <v/>
      </c>
    </row>
    <row r="680">
      <c r="A680" s="10" t="n"/>
      <c r="E680">
        <f>IF($D680="","",IFERROR(VLOOKUP($D680,COA_Mapping!$A:$B,2,FALSE),""))</f>
        <v/>
      </c>
      <c r="J680" s="11" t="n"/>
      <c r="K680" s="9">
        <f>IF($A680="","",DATE(YEAR($A680),MONTH($A680),1))</f>
        <v/>
      </c>
      <c r="L680">
        <f>IF($D680="","",IFERROR(VLOOKUP($D680,COA_Mapping!$A:$C,3,FALSE),""))</f>
        <v/>
      </c>
      <c r="M680">
        <f>IF($D680="","",IFERROR(VLOOKUP($D680,COA_Mapping!$A:$D,4,FALSE),""))</f>
        <v/>
      </c>
      <c r="N680">
        <f>IF($D680="","",IFERROR(VLOOKUP($D680,COA_Mapping!$A:$E,5,FALSE),""))</f>
        <v/>
      </c>
    </row>
    <row r="681">
      <c r="A681" s="10" t="n"/>
      <c r="E681">
        <f>IF($D681="","",IFERROR(VLOOKUP($D681,COA_Mapping!$A:$B,2,FALSE),""))</f>
        <v/>
      </c>
      <c r="J681" s="11" t="n"/>
      <c r="K681" s="9">
        <f>IF($A681="","",DATE(YEAR($A681),MONTH($A681),1))</f>
        <v/>
      </c>
      <c r="L681">
        <f>IF($D681="","",IFERROR(VLOOKUP($D681,COA_Mapping!$A:$C,3,FALSE),""))</f>
        <v/>
      </c>
      <c r="M681">
        <f>IF($D681="","",IFERROR(VLOOKUP($D681,COA_Mapping!$A:$D,4,FALSE),""))</f>
        <v/>
      </c>
      <c r="N681">
        <f>IF($D681="","",IFERROR(VLOOKUP($D681,COA_Mapping!$A:$E,5,FALSE),""))</f>
        <v/>
      </c>
    </row>
    <row r="682">
      <c r="A682" s="10" t="n"/>
      <c r="E682">
        <f>IF($D682="","",IFERROR(VLOOKUP($D682,COA_Mapping!$A:$B,2,FALSE),""))</f>
        <v/>
      </c>
      <c r="J682" s="11" t="n"/>
      <c r="K682" s="9">
        <f>IF($A682="","",DATE(YEAR($A682),MONTH($A682),1))</f>
        <v/>
      </c>
      <c r="L682">
        <f>IF($D682="","",IFERROR(VLOOKUP($D682,COA_Mapping!$A:$C,3,FALSE),""))</f>
        <v/>
      </c>
      <c r="M682">
        <f>IF($D682="","",IFERROR(VLOOKUP($D682,COA_Mapping!$A:$D,4,FALSE),""))</f>
        <v/>
      </c>
      <c r="N682">
        <f>IF($D682="","",IFERROR(VLOOKUP($D682,COA_Mapping!$A:$E,5,FALSE),""))</f>
        <v/>
      </c>
    </row>
    <row r="683">
      <c r="A683" s="10" t="n"/>
      <c r="E683">
        <f>IF($D683="","",IFERROR(VLOOKUP($D683,COA_Mapping!$A:$B,2,FALSE),""))</f>
        <v/>
      </c>
      <c r="J683" s="11" t="n"/>
      <c r="K683" s="9">
        <f>IF($A683="","",DATE(YEAR($A683),MONTH($A683),1))</f>
        <v/>
      </c>
      <c r="L683">
        <f>IF($D683="","",IFERROR(VLOOKUP($D683,COA_Mapping!$A:$C,3,FALSE),""))</f>
        <v/>
      </c>
      <c r="M683">
        <f>IF($D683="","",IFERROR(VLOOKUP($D683,COA_Mapping!$A:$D,4,FALSE),""))</f>
        <v/>
      </c>
      <c r="N683">
        <f>IF($D683="","",IFERROR(VLOOKUP($D683,COA_Mapping!$A:$E,5,FALSE),""))</f>
        <v/>
      </c>
    </row>
    <row r="684">
      <c r="A684" s="10" t="n"/>
      <c r="E684">
        <f>IF($D684="","",IFERROR(VLOOKUP($D684,COA_Mapping!$A:$B,2,FALSE),""))</f>
        <v/>
      </c>
      <c r="J684" s="11" t="n"/>
      <c r="K684" s="9">
        <f>IF($A684="","",DATE(YEAR($A684),MONTH($A684),1))</f>
        <v/>
      </c>
      <c r="L684">
        <f>IF($D684="","",IFERROR(VLOOKUP($D684,COA_Mapping!$A:$C,3,FALSE),""))</f>
        <v/>
      </c>
      <c r="M684">
        <f>IF($D684="","",IFERROR(VLOOKUP($D684,COA_Mapping!$A:$D,4,FALSE),""))</f>
        <v/>
      </c>
      <c r="N684">
        <f>IF($D684="","",IFERROR(VLOOKUP($D684,COA_Mapping!$A:$E,5,FALSE),""))</f>
        <v/>
      </c>
    </row>
    <row r="685">
      <c r="A685" s="10" t="n"/>
      <c r="E685">
        <f>IF($D685="","",IFERROR(VLOOKUP($D685,COA_Mapping!$A:$B,2,FALSE),""))</f>
        <v/>
      </c>
      <c r="J685" s="11" t="n"/>
      <c r="K685" s="9">
        <f>IF($A685="","",DATE(YEAR($A685),MONTH($A685),1))</f>
        <v/>
      </c>
      <c r="L685">
        <f>IF($D685="","",IFERROR(VLOOKUP($D685,COA_Mapping!$A:$C,3,FALSE),""))</f>
        <v/>
      </c>
      <c r="M685">
        <f>IF($D685="","",IFERROR(VLOOKUP($D685,COA_Mapping!$A:$D,4,FALSE),""))</f>
        <v/>
      </c>
      <c r="N685">
        <f>IF($D685="","",IFERROR(VLOOKUP($D685,COA_Mapping!$A:$E,5,FALSE),""))</f>
        <v/>
      </c>
    </row>
    <row r="686">
      <c r="A686" s="10" t="n"/>
      <c r="E686">
        <f>IF($D686="","",IFERROR(VLOOKUP($D686,COA_Mapping!$A:$B,2,FALSE),""))</f>
        <v/>
      </c>
      <c r="J686" s="11" t="n"/>
      <c r="K686" s="9">
        <f>IF($A686="","",DATE(YEAR($A686),MONTH($A686),1))</f>
        <v/>
      </c>
      <c r="L686">
        <f>IF($D686="","",IFERROR(VLOOKUP($D686,COA_Mapping!$A:$C,3,FALSE),""))</f>
        <v/>
      </c>
      <c r="M686">
        <f>IF($D686="","",IFERROR(VLOOKUP($D686,COA_Mapping!$A:$D,4,FALSE),""))</f>
        <v/>
      </c>
      <c r="N686">
        <f>IF($D686="","",IFERROR(VLOOKUP($D686,COA_Mapping!$A:$E,5,FALSE),""))</f>
        <v/>
      </c>
    </row>
    <row r="687">
      <c r="A687" s="10" t="n"/>
      <c r="E687">
        <f>IF($D687="","",IFERROR(VLOOKUP($D687,COA_Mapping!$A:$B,2,FALSE),""))</f>
        <v/>
      </c>
      <c r="J687" s="11" t="n"/>
      <c r="K687" s="9">
        <f>IF($A687="","",DATE(YEAR($A687),MONTH($A687),1))</f>
        <v/>
      </c>
      <c r="L687">
        <f>IF($D687="","",IFERROR(VLOOKUP($D687,COA_Mapping!$A:$C,3,FALSE),""))</f>
        <v/>
      </c>
      <c r="M687">
        <f>IF($D687="","",IFERROR(VLOOKUP($D687,COA_Mapping!$A:$D,4,FALSE),""))</f>
        <v/>
      </c>
      <c r="N687">
        <f>IF($D687="","",IFERROR(VLOOKUP($D687,COA_Mapping!$A:$E,5,FALSE),""))</f>
        <v/>
      </c>
    </row>
    <row r="688">
      <c r="A688" s="10" t="n"/>
      <c r="E688">
        <f>IF($D688="","",IFERROR(VLOOKUP($D688,COA_Mapping!$A:$B,2,FALSE),""))</f>
        <v/>
      </c>
      <c r="J688" s="11" t="n"/>
      <c r="K688" s="9">
        <f>IF($A688="","",DATE(YEAR($A688),MONTH($A688),1))</f>
        <v/>
      </c>
      <c r="L688">
        <f>IF($D688="","",IFERROR(VLOOKUP($D688,COA_Mapping!$A:$C,3,FALSE),""))</f>
        <v/>
      </c>
      <c r="M688">
        <f>IF($D688="","",IFERROR(VLOOKUP($D688,COA_Mapping!$A:$D,4,FALSE),""))</f>
        <v/>
      </c>
      <c r="N688">
        <f>IF($D688="","",IFERROR(VLOOKUP($D688,COA_Mapping!$A:$E,5,FALSE),""))</f>
        <v/>
      </c>
    </row>
    <row r="689">
      <c r="A689" s="10" t="n"/>
      <c r="E689">
        <f>IF($D689="","",IFERROR(VLOOKUP($D689,COA_Mapping!$A:$B,2,FALSE),""))</f>
        <v/>
      </c>
      <c r="J689" s="11" t="n"/>
      <c r="K689" s="9">
        <f>IF($A689="","",DATE(YEAR($A689),MONTH($A689),1))</f>
        <v/>
      </c>
      <c r="L689">
        <f>IF($D689="","",IFERROR(VLOOKUP($D689,COA_Mapping!$A:$C,3,FALSE),""))</f>
        <v/>
      </c>
      <c r="M689">
        <f>IF($D689="","",IFERROR(VLOOKUP($D689,COA_Mapping!$A:$D,4,FALSE),""))</f>
        <v/>
      </c>
      <c r="N689">
        <f>IF($D689="","",IFERROR(VLOOKUP($D689,COA_Mapping!$A:$E,5,FALSE),""))</f>
        <v/>
      </c>
    </row>
    <row r="690">
      <c r="A690" s="10" t="n"/>
      <c r="E690">
        <f>IF($D690="","",IFERROR(VLOOKUP($D690,COA_Mapping!$A:$B,2,FALSE),""))</f>
        <v/>
      </c>
      <c r="J690" s="11" t="n"/>
      <c r="K690" s="9">
        <f>IF($A690="","",DATE(YEAR($A690),MONTH($A690),1))</f>
        <v/>
      </c>
      <c r="L690">
        <f>IF($D690="","",IFERROR(VLOOKUP($D690,COA_Mapping!$A:$C,3,FALSE),""))</f>
        <v/>
      </c>
      <c r="M690">
        <f>IF($D690="","",IFERROR(VLOOKUP($D690,COA_Mapping!$A:$D,4,FALSE),""))</f>
        <v/>
      </c>
      <c r="N690">
        <f>IF($D690="","",IFERROR(VLOOKUP($D690,COA_Mapping!$A:$E,5,FALSE),""))</f>
        <v/>
      </c>
    </row>
    <row r="691">
      <c r="A691" s="10" t="n"/>
      <c r="E691">
        <f>IF($D691="","",IFERROR(VLOOKUP($D691,COA_Mapping!$A:$B,2,FALSE),""))</f>
        <v/>
      </c>
      <c r="J691" s="11" t="n"/>
      <c r="K691" s="9">
        <f>IF($A691="","",DATE(YEAR($A691),MONTH($A691),1))</f>
        <v/>
      </c>
      <c r="L691">
        <f>IF($D691="","",IFERROR(VLOOKUP($D691,COA_Mapping!$A:$C,3,FALSE),""))</f>
        <v/>
      </c>
      <c r="M691">
        <f>IF($D691="","",IFERROR(VLOOKUP($D691,COA_Mapping!$A:$D,4,FALSE),""))</f>
        <v/>
      </c>
      <c r="N691">
        <f>IF($D691="","",IFERROR(VLOOKUP($D691,COA_Mapping!$A:$E,5,FALSE),""))</f>
        <v/>
      </c>
    </row>
    <row r="692">
      <c r="A692" s="10" t="n"/>
      <c r="E692">
        <f>IF($D692="","",IFERROR(VLOOKUP($D692,COA_Mapping!$A:$B,2,FALSE),""))</f>
        <v/>
      </c>
      <c r="J692" s="11" t="n"/>
      <c r="K692" s="9">
        <f>IF($A692="","",DATE(YEAR($A692),MONTH($A692),1))</f>
        <v/>
      </c>
      <c r="L692">
        <f>IF($D692="","",IFERROR(VLOOKUP($D692,COA_Mapping!$A:$C,3,FALSE),""))</f>
        <v/>
      </c>
      <c r="M692">
        <f>IF($D692="","",IFERROR(VLOOKUP($D692,COA_Mapping!$A:$D,4,FALSE),""))</f>
        <v/>
      </c>
      <c r="N692">
        <f>IF($D692="","",IFERROR(VLOOKUP($D692,COA_Mapping!$A:$E,5,FALSE),""))</f>
        <v/>
      </c>
    </row>
    <row r="693">
      <c r="A693" s="10" t="n"/>
      <c r="E693">
        <f>IF($D693="","",IFERROR(VLOOKUP($D693,COA_Mapping!$A:$B,2,FALSE),""))</f>
        <v/>
      </c>
      <c r="J693" s="11" t="n"/>
      <c r="K693" s="9">
        <f>IF($A693="","",DATE(YEAR($A693),MONTH($A693),1))</f>
        <v/>
      </c>
      <c r="L693">
        <f>IF($D693="","",IFERROR(VLOOKUP($D693,COA_Mapping!$A:$C,3,FALSE),""))</f>
        <v/>
      </c>
      <c r="M693">
        <f>IF($D693="","",IFERROR(VLOOKUP($D693,COA_Mapping!$A:$D,4,FALSE),""))</f>
        <v/>
      </c>
      <c r="N693">
        <f>IF($D693="","",IFERROR(VLOOKUP($D693,COA_Mapping!$A:$E,5,FALSE),""))</f>
        <v/>
      </c>
    </row>
    <row r="694">
      <c r="A694" s="10" t="n"/>
      <c r="E694">
        <f>IF($D694="","",IFERROR(VLOOKUP($D694,COA_Mapping!$A:$B,2,FALSE),""))</f>
        <v/>
      </c>
      <c r="J694" s="11" t="n"/>
      <c r="K694" s="9">
        <f>IF($A694="","",DATE(YEAR($A694),MONTH($A694),1))</f>
        <v/>
      </c>
      <c r="L694">
        <f>IF($D694="","",IFERROR(VLOOKUP($D694,COA_Mapping!$A:$C,3,FALSE),""))</f>
        <v/>
      </c>
      <c r="M694">
        <f>IF($D694="","",IFERROR(VLOOKUP($D694,COA_Mapping!$A:$D,4,FALSE),""))</f>
        <v/>
      </c>
      <c r="N694">
        <f>IF($D694="","",IFERROR(VLOOKUP($D694,COA_Mapping!$A:$E,5,FALSE),""))</f>
        <v/>
      </c>
    </row>
    <row r="695">
      <c r="A695" s="10" t="n"/>
      <c r="E695">
        <f>IF($D695="","",IFERROR(VLOOKUP($D695,COA_Mapping!$A:$B,2,FALSE),""))</f>
        <v/>
      </c>
      <c r="J695" s="11" t="n"/>
      <c r="K695" s="9">
        <f>IF($A695="","",DATE(YEAR($A695),MONTH($A695),1))</f>
        <v/>
      </c>
      <c r="L695">
        <f>IF($D695="","",IFERROR(VLOOKUP($D695,COA_Mapping!$A:$C,3,FALSE),""))</f>
        <v/>
      </c>
      <c r="M695">
        <f>IF($D695="","",IFERROR(VLOOKUP($D695,COA_Mapping!$A:$D,4,FALSE),""))</f>
        <v/>
      </c>
      <c r="N695">
        <f>IF($D695="","",IFERROR(VLOOKUP($D695,COA_Mapping!$A:$E,5,FALSE),""))</f>
        <v/>
      </c>
    </row>
    <row r="696">
      <c r="A696" s="10" t="n"/>
      <c r="E696">
        <f>IF($D696="","",IFERROR(VLOOKUP($D696,COA_Mapping!$A:$B,2,FALSE),""))</f>
        <v/>
      </c>
      <c r="J696" s="11" t="n"/>
      <c r="K696" s="9">
        <f>IF($A696="","",DATE(YEAR($A696),MONTH($A696),1))</f>
        <v/>
      </c>
      <c r="L696">
        <f>IF($D696="","",IFERROR(VLOOKUP($D696,COA_Mapping!$A:$C,3,FALSE),""))</f>
        <v/>
      </c>
      <c r="M696">
        <f>IF($D696="","",IFERROR(VLOOKUP($D696,COA_Mapping!$A:$D,4,FALSE),""))</f>
        <v/>
      </c>
      <c r="N696">
        <f>IF($D696="","",IFERROR(VLOOKUP($D696,COA_Mapping!$A:$E,5,FALSE),""))</f>
        <v/>
      </c>
    </row>
    <row r="697">
      <c r="A697" s="10" t="n"/>
      <c r="E697">
        <f>IF($D697="","",IFERROR(VLOOKUP($D697,COA_Mapping!$A:$B,2,FALSE),""))</f>
        <v/>
      </c>
      <c r="J697" s="11" t="n"/>
      <c r="K697" s="9">
        <f>IF($A697="","",DATE(YEAR($A697),MONTH($A697),1))</f>
        <v/>
      </c>
      <c r="L697">
        <f>IF($D697="","",IFERROR(VLOOKUP($D697,COA_Mapping!$A:$C,3,FALSE),""))</f>
        <v/>
      </c>
      <c r="M697">
        <f>IF($D697="","",IFERROR(VLOOKUP($D697,COA_Mapping!$A:$D,4,FALSE),""))</f>
        <v/>
      </c>
      <c r="N697">
        <f>IF($D697="","",IFERROR(VLOOKUP($D697,COA_Mapping!$A:$E,5,FALSE),""))</f>
        <v/>
      </c>
    </row>
    <row r="698">
      <c r="A698" s="10" t="n"/>
      <c r="E698">
        <f>IF($D698="","",IFERROR(VLOOKUP($D698,COA_Mapping!$A:$B,2,FALSE),""))</f>
        <v/>
      </c>
      <c r="J698" s="11" t="n"/>
      <c r="K698" s="9">
        <f>IF($A698="","",DATE(YEAR($A698),MONTH($A698),1))</f>
        <v/>
      </c>
      <c r="L698">
        <f>IF($D698="","",IFERROR(VLOOKUP($D698,COA_Mapping!$A:$C,3,FALSE),""))</f>
        <v/>
      </c>
      <c r="M698">
        <f>IF($D698="","",IFERROR(VLOOKUP($D698,COA_Mapping!$A:$D,4,FALSE),""))</f>
        <v/>
      </c>
      <c r="N698">
        <f>IF($D698="","",IFERROR(VLOOKUP($D698,COA_Mapping!$A:$E,5,FALSE),""))</f>
        <v/>
      </c>
    </row>
    <row r="699">
      <c r="A699" s="10" t="n"/>
      <c r="E699">
        <f>IF($D699="","",IFERROR(VLOOKUP($D699,COA_Mapping!$A:$B,2,FALSE),""))</f>
        <v/>
      </c>
      <c r="J699" s="11" t="n"/>
      <c r="K699" s="9">
        <f>IF($A699="","",DATE(YEAR($A699),MONTH($A699),1))</f>
        <v/>
      </c>
      <c r="L699">
        <f>IF($D699="","",IFERROR(VLOOKUP($D699,COA_Mapping!$A:$C,3,FALSE),""))</f>
        <v/>
      </c>
      <c r="M699">
        <f>IF($D699="","",IFERROR(VLOOKUP($D699,COA_Mapping!$A:$D,4,FALSE),""))</f>
        <v/>
      </c>
      <c r="N699">
        <f>IF($D699="","",IFERROR(VLOOKUP($D699,COA_Mapping!$A:$E,5,FALSE),""))</f>
        <v/>
      </c>
    </row>
    <row r="700">
      <c r="A700" s="10" t="n"/>
      <c r="E700">
        <f>IF($D700="","",IFERROR(VLOOKUP($D700,COA_Mapping!$A:$B,2,FALSE),""))</f>
        <v/>
      </c>
      <c r="J700" s="11" t="n"/>
      <c r="K700" s="9">
        <f>IF($A700="","",DATE(YEAR($A700),MONTH($A700),1))</f>
        <v/>
      </c>
      <c r="L700">
        <f>IF($D700="","",IFERROR(VLOOKUP($D700,COA_Mapping!$A:$C,3,FALSE),""))</f>
        <v/>
      </c>
      <c r="M700">
        <f>IF($D700="","",IFERROR(VLOOKUP($D700,COA_Mapping!$A:$D,4,FALSE),""))</f>
        <v/>
      </c>
      <c r="N700">
        <f>IF($D700="","",IFERROR(VLOOKUP($D700,COA_Mapping!$A:$E,5,FALSE),""))</f>
        <v/>
      </c>
    </row>
    <row r="701">
      <c r="A701" s="10" t="n"/>
      <c r="E701">
        <f>IF($D701="","",IFERROR(VLOOKUP($D701,COA_Mapping!$A:$B,2,FALSE),""))</f>
        <v/>
      </c>
      <c r="J701" s="11" t="n"/>
      <c r="K701" s="9">
        <f>IF($A701="","",DATE(YEAR($A701),MONTH($A701),1))</f>
        <v/>
      </c>
      <c r="L701">
        <f>IF($D701="","",IFERROR(VLOOKUP($D701,COA_Mapping!$A:$C,3,FALSE),""))</f>
        <v/>
      </c>
      <c r="M701">
        <f>IF($D701="","",IFERROR(VLOOKUP($D701,COA_Mapping!$A:$D,4,FALSE),""))</f>
        <v/>
      </c>
      <c r="N701">
        <f>IF($D701="","",IFERROR(VLOOKUP($D701,COA_Mapping!$A:$E,5,FALSE),""))</f>
        <v/>
      </c>
    </row>
    <row r="702">
      <c r="A702" s="10" t="n"/>
      <c r="E702">
        <f>IF($D702="","",IFERROR(VLOOKUP($D702,COA_Mapping!$A:$B,2,FALSE),""))</f>
        <v/>
      </c>
      <c r="J702" s="11" t="n"/>
      <c r="K702" s="9">
        <f>IF($A702="","",DATE(YEAR($A702),MONTH($A702),1))</f>
        <v/>
      </c>
      <c r="L702">
        <f>IF($D702="","",IFERROR(VLOOKUP($D702,COA_Mapping!$A:$C,3,FALSE),""))</f>
        <v/>
      </c>
      <c r="M702">
        <f>IF($D702="","",IFERROR(VLOOKUP($D702,COA_Mapping!$A:$D,4,FALSE),""))</f>
        <v/>
      </c>
      <c r="N702">
        <f>IF($D702="","",IFERROR(VLOOKUP($D702,COA_Mapping!$A:$E,5,FALSE),""))</f>
        <v/>
      </c>
    </row>
    <row r="703">
      <c r="A703" s="10" t="n"/>
      <c r="E703">
        <f>IF($D703="","",IFERROR(VLOOKUP($D703,COA_Mapping!$A:$B,2,FALSE),""))</f>
        <v/>
      </c>
      <c r="J703" s="11" t="n"/>
      <c r="K703" s="9">
        <f>IF($A703="","",DATE(YEAR($A703),MONTH($A703),1))</f>
        <v/>
      </c>
      <c r="L703">
        <f>IF($D703="","",IFERROR(VLOOKUP($D703,COA_Mapping!$A:$C,3,FALSE),""))</f>
        <v/>
      </c>
      <c r="M703">
        <f>IF($D703="","",IFERROR(VLOOKUP($D703,COA_Mapping!$A:$D,4,FALSE),""))</f>
        <v/>
      </c>
      <c r="N703">
        <f>IF($D703="","",IFERROR(VLOOKUP($D703,COA_Mapping!$A:$E,5,FALSE),""))</f>
        <v/>
      </c>
    </row>
    <row r="704">
      <c r="A704" s="10" t="n"/>
      <c r="E704">
        <f>IF($D704="","",IFERROR(VLOOKUP($D704,COA_Mapping!$A:$B,2,FALSE),""))</f>
        <v/>
      </c>
      <c r="J704" s="11" t="n"/>
      <c r="K704" s="9">
        <f>IF($A704="","",DATE(YEAR($A704),MONTH($A704),1))</f>
        <v/>
      </c>
      <c r="L704">
        <f>IF($D704="","",IFERROR(VLOOKUP($D704,COA_Mapping!$A:$C,3,FALSE),""))</f>
        <v/>
      </c>
      <c r="M704">
        <f>IF($D704="","",IFERROR(VLOOKUP($D704,COA_Mapping!$A:$D,4,FALSE),""))</f>
        <v/>
      </c>
      <c r="N704">
        <f>IF($D704="","",IFERROR(VLOOKUP($D704,COA_Mapping!$A:$E,5,FALSE),""))</f>
        <v/>
      </c>
    </row>
    <row r="705">
      <c r="A705" s="10" t="n"/>
      <c r="E705">
        <f>IF($D705="","",IFERROR(VLOOKUP($D705,COA_Mapping!$A:$B,2,FALSE),""))</f>
        <v/>
      </c>
      <c r="J705" s="11" t="n"/>
      <c r="K705" s="9">
        <f>IF($A705="","",DATE(YEAR($A705),MONTH($A705),1))</f>
        <v/>
      </c>
      <c r="L705">
        <f>IF($D705="","",IFERROR(VLOOKUP($D705,COA_Mapping!$A:$C,3,FALSE),""))</f>
        <v/>
      </c>
      <c r="M705">
        <f>IF($D705="","",IFERROR(VLOOKUP($D705,COA_Mapping!$A:$D,4,FALSE),""))</f>
        <v/>
      </c>
      <c r="N705">
        <f>IF($D705="","",IFERROR(VLOOKUP($D705,COA_Mapping!$A:$E,5,FALSE),""))</f>
        <v/>
      </c>
    </row>
    <row r="706">
      <c r="A706" s="10" t="n"/>
      <c r="E706">
        <f>IF($D706="","",IFERROR(VLOOKUP($D706,COA_Mapping!$A:$B,2,FALSE),""))</f>
        <v/>
      </c>
      <c r="J706" s="11" t="n"/>
      <c r="K706" s="9">
        <f>IF($A706="","",DATE(YEAR($A706),MONTH($A706),1))</f>
        <v/>
      </c>
      <c r="L706">
        <f>IF($D706="","",IFERROR(VLOOKUP($D706,COA_Mapping!$A:$C,3,FALSE),""))</f>
        <v/>
      </c>
      <c r="M706">
        <f>IF($D706="","",IFERROR(VLOOKUP($D706,COA_Mapping!$A:$D,4,FALSE),""))</f>
        <v/>
      </c>
      <c r="N706">
        <f>IF($D706="","",IFERROR(VLOOKUP($D706,COA_Mapping!$A:$E,5,FALSE),""))</f>
        <v/>
      </c>
    </row>
    <row r="707">
      <c r="A707" s="10" t="n"/>
      <c r="E707">
        <f>IF($D707="","",IFERROR(VLOOKUP($D707,COA_Mapping!$A:$B,2,FALSE),""))</f>
        <v/>
      </c>
      <c r="J707" s="11" t="n"/>
      <c r="K707" s="9">
        <f>IF($A707="","",DATE(YEAR($A707),MONTH($A707),1))</f>
        <v/>
      </c>
      <c r="L707">
        <f>IF($D707="","",IFERROR(VLOOKUP($D707,COA_Mapping!$A:$C,3,FALSE),""))</f>
        <v/>
      </c>
      <c r="M707">
        <f>IF($D707="","",IFERROR(VLOOKUP($D707,COA_Mapping!$A:$D,4,FALSE),""))</f>
        <v/>
      </c>
      <c r="N707">
        <f>IF($D707="","",IFERROR(VLOOKUP($D707,COA_Mapping!$A:$E,5,FALSE),""))</f>
        <v/>
      </c>
    </row>
    <row r="708">
      <c r="A708" s="10" t="n"/>
      <c r="E708">
        <f>IF($D708="","",IFERROR(VLOOKUP($D708,COA_Mapping!$A:$B,2,FALSE),""))</f>
        <v/>
      </c>
      <c r="J708" s="11" t="n"/>
      <c r="K708" s="9">
        <f>IF($A708="","",DATE(YEAR($A708),MONTH($A708),1))</f>
        <v/>
      </c>
      <c r="L708">
        <f>IF($D708="","",IFERROR(VLOOKUP($D708,COA_Mapping!$A:$C,3,FALSE),""))</f>
        <v/>
      </c>
      <c r="M708">
        <f>IF($D708="","",IFERROR(VLOOKUP($D708,COA_Mapping!$A:$D,4,FALSE),""))</f>
        <v/>
      </c>
      <c r="N708">
        <f>IF($D708="","",IFERROR(VLOOKUP($D708,COA_Mapping!$A:$E,5,FALSE),""))</f>
        <v/>
      </c>
    </row>
    <row r="709">
      <c r="A709" s="10" t="n"/>
      <c r="E709">
        <f>IF($D709="","",IFERROR(VLOOKUP($D709,COA_Mapping!$A:$B,2,FALSE),""))</f>
        <v/>
      </c>
      <c r="J709" s="11" t="n"/>
      <c r="K709" s="9">
        <f>IF($A709="","",DATE(YEAR($A709),MONTH($A709),1))</f>
        <v/>
      </c>
      <c r="L709">
        <f>IF($D709="","",IFERROR(VLOOKUP($D709,COA_Mapping!$A:$C,3,FALSE),""))</f>
        <v/>
      </c>
      <c r="M709">
        <f>IF($D709="","",IFERROR(VLOOKUP($D709,COA_Mapping!$A:$D,4,FALSE),""))</f>
        <v/>
      </c>
      <c r="N709">
        <f>IF($D709="","",IFERROR(VLOOKUP($D709,COA_Mapping!$A:$E,5,FALSE),""))</f>
        <v/>
      </c>
    </row>
    <row r="710">
      <c r="A710" s="10" t="n"/>
      <c r="E710">
        <f>IF($D710="","",IFERROR(VLOOKUP($D710,COA_Mapping!$A:$B,2,FALSE),""))</f>
        <v/>
      </c>
      <c r="J710" s="11" t="n"/>
      <c r="K710" s="9">
        <f>IF($A710="","",DATE(YEAR($A710),MONTH($A710),1))</f>
        <v/>
      </c>
      <c r="L710">
        <f>IF($D710="","",IFERROR(VLOOKUP($D710,COA_Mapping!$A:$C,3,FALSE),""))</f>
        <v/>
      </c>
      <c r="M710">
        <f>IF($D710="","",IFERROR(VLOOKUP($D710,COA_Mapping!$A:$D,4,FALSE),""))</f>
        <v/>
      </c>
      <c r="N710">
        <f>IF($D710="","",IFERROR(VLOOKUP($D710,COA_Mapping!$A:$E,5,FALSE),""))</f>
        <v/>
      </c>
    </row>
    <row r="711">
      <c r="A711" s="10" t="n"/>
      <c r="E711">
        <f>IF($D711="","",IFERROR(VLOOKUP($D711,COA_Mapping!$A:$B,2,FALSE),""))</f>
        <v/>
      </c>
      <c r="J711" s="11" t="n"/>
      <c r="K711" s="9">
        <f>IF($A711="","",DATE(YEAR($A711),MONTH($A711),1))</f>
        <v/>
      </c>
      <c r="L711">
        <f>IF($D711="","",IFERROR(VLOOKUP($D711,COA_Mapping!$A:$C,3,FALSE),""))</f>
        <v/>
      </c>
      <c r="M711">
        <f>IF($D711="","",IFERROR(VLOOKUP($D711,COA_Mapping!$A:$D,4,FALSE),""))</f>
        <v/>
      </c>
      <c r="N711">
        <f>IF($D711="","",IFERROR(VLOOKUP($D711,COA_Mapping!$A:$E,5,FALSE),""))</f>
        <v/>
      </c>
    </row>
    <row r="712">
      <c r="A712" s="10" t="n"/>
      <c r="E712">
        <f>IF($D712="","",IFERROR(VLOOKUP($D712,COA_Mapping!$A:$B,2,FALSE),""))</f>
        <v/>
      </c>
      <c r="J712" s="11" t="n"/>
      <c r="K712" s="9">
        <f>IF($A712="","",DATE(YEAR($A712),MONTH($A712),1))</f>
        <v/>
      </c>
      <c r="L712">
        <f>IF($D712="","",IFERROR(VLOOKUP($D712,COA_Mapping!$A:$C,3,FALSE),""))</f>
        <v/>
      </c>
      <c r="M712">
        <f>IF($D712="","",IFERROR(VLOOKUP($D712,COA_Mapping!$A:$D,4,FALSE),""))</f>
        <v/>
      </c>
      <c r="N712">
        <f>IF($D712="","",IFERROR(VLOOKUP($D712,COA_Mapping!$A:$E,5,FALSE),""))</f>
        <v/>
      </c>
    </row>
    <row r="713">
      <c r="A713" s="10" t="n"/>
      <c r="E713">
        <f>IF($D713="","",IFERROR(VLOOKUP($D713,COA_Mapping!$A:$B,2,FALSE),""))</f>
        <v/>
      </c>
      <c r="J713" s="11" t="n"/>
      <c r="K713" s="9">
        <f>IF($A713="","",DATE(YEAR($A713),MONTH($A713),1))</f>
        <v/>
      </c>
      <c r="L713">
        <f>IF($D713="","",IFERROR(VLOOKUP($D713,COA_Mapping!$A:$C,3,FALSE),""))</f>
        <v/>
      </c>
      <c r="M713">
        <f>IF($D713="","",IFERROR(VLOOKUP($D713,COA_Mapping!$A:$D,4,FALSE),""))</f>
        <v/>
      </c>
      <c r="N713">
        <f>IF($D713="","",IFERROR(VLOOKUP($D713,COA_Mapping!$A:$E,5,FALSE),""))</f>
        <v/>
      </c>
    </row>
    <row r="714">
      <c r="A714" s="10" t="n"/>
      <c r="E714">
        <f>IF($D714="","",IFERROR(VLOOKUP($D714,COA_Mapping!$A:$B,2,FALSE),""))</f>
        <v/>
      </c>
      <c r="J714" s="11" t="n"/>
      <c r="K714" s="9">
        <f>IF($A714="","",DATE(YEAR($A714),MONTH($A714),1))</f>
        <v/>
      </c>
      <c r="L714">
        <f>IF($D714="","",IFERROR(VLOOKUP($D714,COA_Mapping!$A:$C,3,FALSE),""))</f>
        <v/>
      </c>
      <c r="M714">
        <f>IF($D714="","",IFERROR(VLOOKUP($D714,COA_Mapping!$A:$D,4,FALSE),""))</f>
        <v/>
      </c>
      <c r="N714">
        <f>IF($D714="","",IFERROR(VLOOKUP($D714,COA_Mapping!$A:$E,5,FALSE),""))</f>
        <v/>
      </c>
    </row>
    <row r="715">
      <c r="A715" s="10" t="n"/>
      <c r="E715">
        <f>IF($D715="","",IFERROR(VLOOKUP($D715,COA_Mapping!$A:$B,2,FALSE),""))</f>
        <v/>
      </c>
      <c r="J715" s="11" t="n"/>
      <c r="K715" s="9">
        <f>IF($A715="","",DATE(YEAR($A715),MONTH($A715),1))</f>
        <v/>
      </c>
      <c r="L715">
        <f>IF($D715="","",IFERROR(VLOOKUP($D715,COA_Mapping!$A:$C,3,FALSE),""))</f>
        <v/>
      </c>
      <c r="M715">
        <f>IF($D715="","",IFERROR(VLOOKUP($D715,COA_Mapping!$A:$D,4,FALSE),""))</f>
        <v/>
      </c>
      <c r="N715">
        <f>IF($D715="","",IFERROR(VLOOKUP($D715,COA_Mapping!$A:$E,5,FALSE),""))</f>
        <v/>
      </c>
    </row>
    <row r="716">
      <c r="A716" s="10" t="n"/>
      <c r="E716">
        <f>IF($D716="","",IFERROR(VLOOKUP($D716,COA_Mapping!$A:$B,2,FALSE),""))</f>
        <v/>
      </c>
      <c r="J716" s="11" t="n"/>
      <c r="K716" s="9">
        <f>IF($A716="","",DATE(YEAR($A716),MONTH($A716),1))</f>
        <v/>
      </c>
      <c r="L716">
        <f>IF($D716="","",IFERROR(VLOOKUP($D716,COA_Mapping!$A:$C,3,FALSE),""))</f>
        <v/>
      </c>
      <c r="M716">
        <f>IF($D716="","",IFERROR(VLOOKUP($D716,COA_Mapping!$A:$D,4,FALSE),""))</f>
        <v/>
      </c>
      <c r="N716">
        <f>IF($D716="","",IFERROR(VLOOKUP($D716,COA_Mapping!$A:$E,5,FALSE),""))</f>
        <v/>
      </c>
    </row>
    <row r="717">
      <c r="A717" s="10" t="n"/>
      <c r="E717">
        <f>IF($D717="","",IFERROR(VLOOKUP($D717,COA_Mapping!$A:$B,2,FALSE),""))</f>
        <v/>
      </c>
      <c r="J717" s="11" t="n"/>
      <c r="K717" s="9">
        <f>IF($A717="","",DATE(YEAR($A717),MONTH($A717),1))</f>
        <v/>
      </c>
      <c r="L717">
        <f>IF($D717="","",IFERROR(VLOOKUP($D717,COA_Mapping!$A:$C,3,FALSE),""))</f>
        <v/>
      </c>
      <c r="M717">
        <f>IF($D717="","",IFERROR(VLOOKUP($D717,COA_Mapping!$A:$D,4,FALSE),""))</f>
        <v/>
      </c>
      <c r="N717">
        <f>IF($D717="","",IFERROR(VLOOKUP($D717,COA_Mapping!$A:$E,5,FALSE),""))</f>
        <v/>
      </c>
    </row>
    <row r="718">
      <c r="A718" s="10" t="n"/>
      <c r="E718">
        <f>IF($D718="","",IFERROR(VLOOKUP($D718,COA_Mapping!$A:$B,2,FALSE),""))</f>
        <v/>
      </c>
      <c r="J718" s="11" t="n"/>
      <c r="K718" s="9">
        <f>IF($A718="","",DATE(YEAR($A718),MONTH($A718),1))</f>
        <v/>
      </c>
      <c r="L718">
        <f>IF($D718="","",IFERROR(VLOOKUP($D718,COA_Mapping!$A:$C,3,FALSE),""))</f>
        <v/>
      </c>
      <c r="M718">
        <f>IF($D718="","",IFERROR(VLOOKUP($D718,COA_Mapping!$A:$D,4,FALSE),""))</f>
        <v/>
      </c>
      <c r="N718">
        <f>IF($D718="","",IFERROR(VLOOKUP($D718,COA_Mapping!$A:$E,5,FALSE),""))</f>
        <v/>
      </c>
    </row>
    <row r="719">
      <c r="A719" s="10" t="n"/>
      <c r="E719">
        <f>IF($D719="","",IFERROR(VLOOKUP($D719,COA_Mapping!$A:$B,2,FALSE),""))</f>
        <v/>
      </c>
      <c r="J719" s="11" t="n"/>
      <c r="K719" s="9">
        <f>IF($A719="","",DATE(YEAR($A719),MONTH($A719),1))</f>
        <v/>
      </c>
      <c r="L719">
        <f>IF($D719="","",IFERROR(VLOOKUP($D719,COA_Mapping!$A:$C,3,FALSE),""))</f>
        <v/>
      </c>
      <c r="M719">
        <f>IF($D719="","",IFERROR(VLOOKUP($D719,COA_Mapping!$A:$D,4,FALSE),""))</f>
        <v/>
      </c>
      <c r="N719">
        <f>IF($D719="","",IFERROR(VLOOKUP($D719,COA_Mapping!$A:$E,5,FALSE),""))</f>
        <v/>
      </c>
    </row>
    <row r="720">
      <c r="A720" s="10" t="n"/>
      <c r="E720">
        <f>IF($D720="","",IFERROR(VLOOKUP($D720,COA_Mapping!$A:$B,2,FALSE),""))</f>
        <v/>
      </c>
      <c r="J720" s="11" t="n"/>
      <c r="K720" s="9">
        <f>IF($A720="","",DATE(YEAR($A720),MONTH($A720),1))</f>
        <v/>
      </c>
      <c r="L720">
        <f>IF($D720="","",IFERROR(VLOOKUP($D720,COA_Mapping!$A:$C,3,FALSE),""))</f>
        <v/>
      </c>
      <c r="M720">
        <f>IF($D720="","",IFERROR(VLOOKUP($D720,COA_Mapping!$A:$D,4,FALSE),""))</f>
        <v/>
      </c>
      <c r="N720">
        <f>IF($D720="","",IFERROR(VLOOKUP($D720,COA_Mapping!$A:$E,5,FALSE),""))</f>
        <v/>
      </c>
    </row>
    <row r="721">
      <c r="A721" s="10" t="n"/>
      <c r="E721">
        <f>IF($D721="","",IFERROR(VLOOKUP($D721,COA_Mapping!$A:$B,2,FALSE),""))</f>
        <v/>
      </c>
      <c r="J721" s="11" t="n"/>
      <c r="K721" s="9">
        <f>IF($A721="","",DATE(YEAR($A721),MONTH($A721),1))</f>
        <v/>
      </c>
      <c r="L721">
        <f>IF($D721="","",IFERROR(VLOOKUP($D721,COA_Mapping!$A:$C,3,FALSE),""))</f>
        <v/>
      </c>
      <c r="M721">
        <f>IF($D721="","",IFERROR(VLOOKUP($D721,COA_Mapping!$A:$D,4,FALSE),""))</f>
        <v/>
      </c>
      <c r="N721">
        <f>IF($D721="","",IFERROR(VLOOKUP($D721,COA_Mapping!$A:$E,5,FALSE),""))</f>
        <v/>
      </c>
    </row>
    <row r="722">
      <c r="A722" s="10" t="n"/>
      <c r="E722">
        <f>IF($D722="","",IFERROR(VLOOKUP($D722,COA_Mapping!$A:$B,2,FALSE),""))</f>
        <v/>
      </c>
      <c r="J722" s="11" t="n"/>
      <c r="K722" s="9">
        <f>IF($A722="","",DATE(YEAR($A722),MONTH($A722),1))</f>
        <v/>
      </c>
      <c r="L722">
        <f>IF($D722="","",IFERROR(VLOOKUP($D722,COA_Mapping!$A:$C,3,FALSE),""))</f>
        <v/>
      </c>
      <c r="M722">
        <f>IF($D722="","",IFERROR(VLOOKUP($D722,COA_Mapping!$A:$D,4,FALSE),""))</f>
        <v/>
      </c>
      <c r="N722">
        <f>IF($D722="","",IFERROR(VLOOKUP($D722,COA_Mapping!$A:$E,5,FALSE),""))</f>
        <v/>
      </c>
    </row>
    <row r="723">
      <c r="A723" s="10" t="n"/>
      <c r="E723">
        <f>IF($D723="","",IFERROR(VLOOKUP($D723,COA_Mapping!$A:$B,2,FALSE),""))</f>
        <v/>
      </c>
      <c r="J723" s="11" t="n"/>
      <c r="K723" s="9">
        <f>IF($A723="","",DATE(YEAR($A723),MONTH($A723),1))</f>
        <v/>
      </c>
      <c r="L723">
        <f>IF($D723="","",IFERROR(VLOOKUP($D723,COA_Mapping!$A:$C,3,FALSE),""))</f>
        <v/>
      </c>
      <c r="M723">
        <f>IF($D723="","",IFERROR(VLOOKUP($D723,COA_Mapping!$A:$D,4,FALSE),""))</f>
        <v/>
      </c>
      <c r="N723">
        <f>IF($D723="","",IFERROR(VLOOKUP($D723,COA_Mapping!$A:$E,5,FALSE),""))</f>
        <v/>
      </c>
    </row>
    <row r="724">
      <c r="A724" s="10" t="n"/>
      <c r="E724">
        <f>IF($D724="","",IFERROR(VLOOKUP($D724,COA_Mapping!$A:$B,2,FALSE),""))</f>
        <v/>
      </c>
      <c r="J724" s="11" t="n"/>
      <c r="K724" s="9">
        <f>IF($A724="","",DATE(YEAR($A724),MONTH($A724),1))</f>
        <v/>
      </c>
      <c r="L724">
        <f>IF($D724="","",IFERROR(VLOOKUP($D724,COA_Mapping!$A:$C,3,FALSE),""))</f>
        <v/>
      </c>
      <c r="M724">
        <f>IF($D724="","",IFERROR(VLOOKUP($D724,COA_Mapping!$A:$D,4,FALSE),""))</f>
        <v/>
      </c>
      <c r="N724">
        <f>IF($D724="","",IFERROR(VLOOKUP($D724,COA_Mapping!$A:$E,5,FALSE),""))</f>
        <v/>
      </c>
    </row>
    <row r="725">
      <c r="A725" s="10" t="n"/>
      <c r="E725">
        <f>IF($D725="","",IFERROR(VLOOKUP($D725,COA_Mapping!$A:$B,2,FALSE),""))</f>
        <v/>
      </c>
      <c r="J725" s="11" t="n"/>
      <c r="K725" s="9">
        <f>IF($A725="","",DATE(YEAR($A725),MONTH($A725),1))</f>
        <v/>
      </c>
      <c r="L725">
        <f>IF($D725="","",IFERROR(VLOOKUP($D725,COA_Mapping!$A:$C,3,FALSE),""))</f>
        <v/>
      </c>
      <c r="M725">
        <f>IF($D725="","",IFERROR(VLOOKUP($D725,COA_Mapping!$A:$D,4,FALSE),""))</f>
        <v/>
      </c>
      <c r="N725">
        <f>IF($D725="","",IFERROR(VLOOKUP($D725,COA_Mapping!$A:$E,5,FALSE),""))</f>
        <v/>
      </c>
    </row>
    <row r="726">
      <c r="A726" s="10" t="n"/>
      <c r="E726">
        <f>IF($D726="","",IFERROR(VLOOKUP($D726,COA_Mapping!$A:$B,2,FALSE),""))</f>
        <v/>
      </c>
      <c r="J726" s="11" t="n"/>
      <c r="K726" s="9">
        <f>IF($A726="","",DATE(YEAR($A726),MONTH($A726),1))</f>
        <v/>
      </c>
      <c r="L726">
        <f>IF($D726="","",IFERROR(VLOOKUP($D726,COA_Mapping!$A:$C,3,FALSE),""))</f>
        <v/>
      </c>
      <c r="M726">
        <f>IF($D726="","",IFERROR(VLOOKUP($D726,COA_Mapping!$A:$D,4,FALSE),""))</f>
        <v/>
      </c>
      <c r="N726">
        <f>IF($D726="","",IFERROR(VLOOKUP($D726,COA_Mapping!$A:$E,5,FALSE),""))</f>
        <v/>
      </c>
    </row>
    <row r="727">
      <c r="A727" s="10" t="n"/>
      <c r="E727">
        <f>IF($D727="","",IFERROR(VLOOKUP($D727,COA_Mapping!$A:$B,2,FALSE),""))</f>
        <v/>
      </c>
      <c r="J727" s="11" t="n"/>
      <c r="K727" s="9">
        <f>IF($A727="","",DATE(YEAR($A727),MONTH($A727),1))</f>
        <v/>
      </c>
      <c r="L727">
        <f>IF($D727="","",IFERROR(VLOOKUP($D727,COA_Mapping!$A:$C,3,FALSE),""))</f>
        <v/>
      </c>
      <c r="M727">
        <f>IF($D727="","",IFERROR(VLOOKUP($D727,COA_Mapping!$A:$D,4,FALSE),""))</f>
        <v/>
      </c>
      <c r="N727">
        <f>IF($D727="","",IFERROR(VLOOKUP($D727,COA_Mapping!$A:$E,5,FALSE),""))</f>
        <v/>
      </c>
    </row>
    <row r="728">
      <c r="A728" s="10" t="n"/>
      <c r="E728">
        <f>IF($D728="","",IFERROR(VLOOKUP($D728,COA_Mapping!$A:$B,2,FALSE),""))</f>
        <v/>
      </c>
      <c r="J728" s="11" t="n"/>
      <c r="K728" s="9">
        <f>IF($A728="","",DATE(YEAR($A728),MONTH($A728),1))</f>
        <v/>
      </c>
      <c r="L728">
        <f>IF($D728="","",IFERROR(VLOOKUP($D728,COA_Mapping!$A:$C,3,FALSE),""))</f>
        <v/>
      </c>
      <c r="M728">
        <f>IF($D728="","",IFERROR(VLOOKUP($D728,COA_Mapping!$A:$D,4,FALSE),""))</f>
        <v/>
      </c>
      <c r="N728">
        <f>IF($D728="","",IFERROR(VLOOKUP($D728,COA_Mapping!$A:$E,5,FALSE),""))</f>
        <v/>
      </c>
    </row>
    <row r="729">
      <c r="A729" s="10" t="n"/>
      <c r="E729">
        <f>IF($D729="","",IFERROR(VLOOKUP($D729,COA_Mapping!$A:$B,2,FALSE),""))</f>
        <v/>
      </c>
      <c r="J729" s="11" t="n"/>
      <c r="K729" s="9">
        <f>IF($A729="","",DATE(YEAR($A729),MONTH($A729),1))</f>
        <v/>
      </c>
      <c r="L729">
        <f>IF($D729="","",IFERROR(VLOOKUP($D729,COA_Mapping!$A:$C,3,FALSE),""))</f>
        <v/>
      </c>
      <c r="M729">
        <f>IF($D729="","",IFERROR(VLOOKUP($D729,COA_Mapping!$A:$D,4,FALSE),""))</f>
        <v/>
      </c>
      <c r="N729">
        <f>IF($D729="","",IFERROR(VLOOKUP($D729,COA_Mapping!$A:$E,5,FALSE),""))</f>
        <v/>
      </c>
    </row>
    <row r="730">
      <c r="A730" s="10" t="n"/>
      <c r="E730">
        <f>IF($D730="","",IFERROR(VLOOKUP($D730,COA_Mapping!$A:$B,2,FALSE),""))</f>
        <v/>
      </c>
      <c r="J730" s="11" t="n"/>
      <c r="K730" s="9">
        <f>IF($A730="","",DATE(YEAR($A730),MONTH($A730),1))</f>
        <v/>
      </c>
      <c r="L730">
        <f>IF($D730="","",IFERROR(VLOOKUP($D730,COA_Mapping!$A:$C,3,FALSE),""))</f>
        <v/>
      </c>
      <c r="M730">
        <f>IF($D730="","",IFERROR(VLOOKUP($D730,COA_Mapping!$A:$D,4,FALSE),""))</f>
        <v/>
      </c>
      <c r="N730">
        <f>IF($D730="","",IFERROR(VLOOKUP($D730,COA_Mapping!$A:$E,5,FALSE),""))</f>
        <v/>
      </c>
    </row>
    <row r="731">
      <c r="A731" s="10" t="n"/>
      <c r="E731">
        <f>IF($D731="","",IFERROR(VLOOKUP($D731,COA_Mapping!$A:$B,2,FALSE),""))</f>
        <v/>
      </c>
      <c r="J731" s="11" t="n"/>
      <c r="K731" s="9">
        <f>IF($A731="","",DATE(YEAR($A731),MONTH($A731),1))</f>
        <v/>
      </c>
      <c r="L731">
        <f>IF($D731="","",IFERROR(VLOOKUP($D731,COA_Mapping!$A:$C,3,FALSE),""))</f>
        <v/>
      </c>
      <c r="M731">
        <f>IF($D731="","",IFERROR(VLOOKUP($D731,COA_Mapping!$A:$D,4,FALSE),""))</f>
        <v/>
      </c>
      <c r="N731">
        <f>IF($D731="","",IFERROR(VLOOKUP($D731,COA_Mapping!$A:$E,5,FALSE),""))</f>
        <v/>
      </c>
    </row>
    <row r="732">
      <c r="A732" s="10" t="n"/>
      <c r="E732">
        <f>IF($D732="","",IFERROR(VLOOKUP($D732,COA_Mapping!$A:$B,2,FALSE),""))</f>
        <v/>
      </c>
      <c r="J732" s="11" t="n"/>
      <c r="K732" s="9">
        <f>IF($A732="","",DATE(YEAR($A732),MONTH($A732),1))</f>
        <v/>
      </c>
      <c r="L732">
        <f>IF($D732="","",IFERROR(VLOOKUP($D732,COA_Mapping!$A:$C,3,FALSE),""))</f>
        <v/>
      </c>
      <c r="M732">
        <f>IF($D732="","",IFERROR(VLOOKUP($D732,COA_Mapping!$A:$D,4,FALSE),""))</f>
        <v/>
      </c>
      <c r="N732">
        <f>IF($D732="","",IFERROR(VLOOKUP($D732,COA_Mapping!$A:$E,5,FALSE),""))</f>
        <v/>
      </c>
    </row>
    <row r="733">
      <c r="A733" s="10" t="n"/>
      <c r="E733">
        <f>IF($D733="","",IFERROR(VLOOKUP($D733,COA_Mapping!$A:$B,2,FALSE),""))</f>
        <v/>
      </c>
      <c r="J733" s="11" t="n"/>
      <c r="K733" s="9">
        <f>IF($A733="","",DATE(YEAR($A733),MONTH($A733),1))</f>
        <v/>
      </c>
      <c r="L733">
        <f>IF($D733="","",IFERROR(VLOOKUP($D733,COA_Mapping!$A:$C,3,FALSE),""))</f>
        <v/>
      </c>
      <c r="M733">
        <f>IF($D733="","",IFERROR(VLOOKUP($D733,COA_Mapping!$A:$D,4,FALSE),""))</f>
        <v/>
      </c>
      <c r="N733">
        <f>IF($D733="","",IFERROR(VLOOKUP($D733,COA_Mapping!$A:$E,5,FALSE),""))</f>
        <v/>
      </c>
    </row>
    <row r="734">
      <c r="A734" s="10" t="n"/>
      <c r="E734">
        <f>IF($D734="","",IFERROR(VLOOKUP($D734,COA_Mapping!$A:$B,2,FALSE),""))</f>
        <v/>
      </c>
      <c r="J734" s="11" t="n"/>
      <c r="K734" s="9">
        <f>IF($A734="","",DATE(YEAR($A734),MONTH($A734),1))</f>
        <v/>
      </c>
      <c r="L734">
        <f>IF($D734="","",IFERROR(VLOOKUP($D734,COA_Mapping!$A:$C,3,FALSE),""))</f>
        <v/>
      </c>
      <c r="M734">
        <f>IF($D734="","",IFERROR(VLOOKUP($D734,COA_Mapping!$A:$D,4,FALSE),""))</f>
        <v/>
      </c>
      <c r="N734">
        <f>IF($D734="","",IFERROR(VLOOKUP($D734,COA_Mapping!$A:$E,5,FALSE),""))</f>
        <v/>
      </c>
    </row>
    <row r="735">
      <c r="A735" s="10" t="n"/>
      <c r="E735">
        <f>IF($D735="","",IFERROR(VLOOKUP($D735,COA_Mapping!$A:$B,2,FALSE),""))</f>
        <v/>
      </c>
      <c r="J735" s="11" t="n"/>
      <c r="K735" s="9">
        <f>IF($A735="","",DATE(YEAR($A735),MONTH($A735),1))</f>
        <v/>
      </c>
      <c r="L735">
        <f>IF($D735="","",IFERROR(VLOOKUP($D735,COA_Mapping!$A:$C,3,FALSE),""))</f>
        <v/>
      </c>
      <c r="M735">
        <f>IF($D735="","",IFERROR(VLOOKUP($D735,COA_Mapping!$A:$D,4,FALSE),""))</f>
        <v/>
      </c>
      <c r="N735">
        <f>IF($D735="","",IFERROR(VLOOKUP($D735,COA_Mapping!$A:$E,5,FALSE),""))</f>
        <v/>
      </c>
    </row>
    <row r="736">
      <c r="A736" s="10" t="n"/>
      <c r="E736">
        <f>IF($D736="","",IFERROR(VLOOKUP($D736,COA_Mapping!$A:$B,2,FALSE),""))</f>
        <v/>
      </c>
      <c r="J736" s="11" t="n"/>
      <c r="K736" s="9">
        <f>IF($A736="","",DATE(YEAR($A736),MONTH($A736),1))</f>
        <v/>
      </c>
      <c r="L736">
        <f>IF($D736="","",IFERROR(VLOOKUP($D736,COA_Mapping!$A:$C,3,FALSE),""))</f>
        <v/>
      </c>
      <c r="M736">
        <f>IF($D736="","",IFERROR(VLOOKUP($D736,COA_Mapping!$A:$D,4,FALSE),""))</f>
        <v/>
      </c>
      <c r="N736">
        <f>IF($D736="","",IFERROR(VLOOKUP($D736,COA_Mapping!$A:$E,5,FALSE),""))</f>
        <v/>
      </c>
    </row>
    <row r="737">
      <c r="A737" s="10" t="n"/>
      <c r="E737">
        <f>IF($D737="","",IFERROR(VLOOKUP($D737,COA_Mapping!$A:$B,2,FALSE),""))</f>
        <v/>
      </c>
      <c r="J737" s="11" t="n"/>
      <c r="K737" s="9">
        <f>IF($A737="","",DATE(YEAR($A737),MONTH($A737),1))</f>
        <v/>
      </c>
      <c r="L737">
        <f>IF($D737="","",IFERROR(VLOOKUP($D737,COA_Mapping!$A:$C,3,FALSE),""))</f>
        <v/>
      </c>
      <c r="M737">
        <f>IF($D737="","",IFERROR(VLOOKUP($D737,COA_Mapping!$A:$D,4,FALSE),""))</f>
        <v/>
      </c>
      <c r="N737">
        <f>IF($D737="","",IFERROR(VLOOKUP($D737,COA_Mapping!$A:$E,5,FALSE),""))</f>
        <v/>
      </c>
    </row>
    <row r="738">
      <c r="A738" s="10" t="n"/>
      <c r="E738">
        <f>IF($D738="","",IFERROR(VLOOKUP($D738,COA_Mapping!$A:$B,2,FALSE),""))</f>
        <v/>
      </c>
      <c r="J738" s="11" t="n"/>
      <c r="K738" s="9">
        <f>IF($A738="","",DATE(YEAR($A738),MONTH($A738),1))</f>
        <v/>
      </c>
      <c r="L738">
        <f>IF($D738="","",IFERROR(VLOOKUP($D738,COA_Mapping!$A:$C,3,FALSE),""))</f>
        <v/>
      </c>
      <c r="M738">
        <f>IF($D738="","",IFERROR(VLOOKUP($D738,COA_Mapping!$A:$D,4,FALSE),""))</f>
        <v/>
      </c>
      <c r="N738">
        <f>IF($D738="","",IFERROR(VLOOKUP($D738,COA_Mapping!$A:$E,5,FALSE),""))</f>
        <v/>
      </c>
    </row>
    <row r="739">
      <c r="A739" s="10" t="n"/>
      <c r="E739">
        <f>IF($D739="","",IFERROR(VLOOKUP($D739,COA_Mapping!$A:$B,2,FALSE),""))</f>
        <v/>
      </c>
      <c r="J739" s="11" t="n"/>
      <c r="K739" s="9">
        <f>IF($A739="","",DATE(YEAR($A739),MONTH($A739),1))</f>
        <v/>
      </c>
      <c r="L739">
        <f>IF($D739="","",IFERROR(VLOOKUP($D739,COA_Mapping!$A:$C,3,FALSE),""))</f>
        <v/>
      </c>
      <c r="M739">
        <f>IF($D739="","",IFERROR(VLOOKUP($D739,COA_Mapping!$A:$D,4,FALSE),""))</f>
        <v/>
      </c>
      <c r="N739">
        <f>IF($D739="","",IFERROR(VLOOKUP($D739,COA_Mapping!$A:$E,5,FALSE),""))</f>
        <v/>
      </c>
    </row>
    <row r="740">
      <c r="A740" s="10" t="n"/>
      <c r="E740">
        <f>IF($D740="","",IFERROR(VLOOKUP($D740,COA_Mapping!$A:$B,2,FALSE),""))</f>
        <v/>
      </c>
      <c r="J740" s="11" t="n"/>
      <c r="K740" s="9">
        <f>IF($A740="","",DATE(YEAR($A740),MONTH($A740),1))</f>
        <v/>
      </c>
      <c r="L740">
        <f>IF($D740="","",IFERROR(VLOOKUP($D740,COA_Mapping!$A:$C,3,FALSE),""))</f>
        <v/>
      </c>
      <c r="M740">
        <f>IF($D740="","",IFERROR(VLOOKUP($D740,COA_Mapping!$A:$D,4,FALSE),""))</f>
        <v/>
      </c>
      <c r="N740">
        <f>IF($D740="","",IFERROR(VLOOKUP($D740,COA_Mapping!$A:$E,5,FALSE),""))</f>
        <v/>
      </c>
    </row>
    <row r="741">
      <c r="A741" s="10" t="n"/>
      <c r="E741">
        <f>IF($D741="","",IFERROR(VLOOKUP($D741,COA_Mapping!$A:$B,2,FALSE),""))</f>
        <v/>
      </c>
      <c r="J741" s="11" t="n"/>
      <c r="K741" s="9">
        <f>IF($A741="","",DATE(YEAR($A741),MONTH($A741),1))</f>
        <v/>
      </c>
      <c r="L741">
        <f>IF($D741="","",IFERROR(VLOOKUP($D741,COA_Mapping!$A:$C,3,FALSE),""))</f>
        <v/>
      </c>
      <c r="M741">
        <f>IF($D741="","",IFERROR(VLOOKUP($D741,COA_Mapping!$A:$D,4,FALSE),""))</f>
        <v/>
      </c>
      <c r="N741">
        <f>IF($D741="","",IFERROR(VLOOKUP($D741,COA_Mapping!$A:$E,5,FALSE),""))</f>
        <v/>
      </c>
    </row>
    <row r="742">
      <c r="A742" s="10" t="n"/>
      <c r="E742">
        <f>IF($D742="","",IFERROR(VLOOKUP($D742,COA_Mapping!$A:$B,2,FALSE),""))</f>
        <v/>
      </c>
      <c r="J742" s="11" t="n"/>
      <c r="K742" s="9">
        <f>IF($A742="","",DATE(YEAR($A742),MONTH($A742),1))</f>
        <v/>
      </c>
      <c r="L742">
        <f>IF($D742="","",IFERROR(VLOOKUP($D742,COA_Mapping!$A:$C,3,FALSE),""))</f>
        <v/>
      </c>
      <c r="M742">
        <f>IF($D742="","",IFERROR(VLOOKUP($D742,COA_Mapping!$A:$D,4,FALSE),""))</f>
        <v/>
      </c>
      <c r="N742">
        <f>IF($D742="","",IFERROR(VLOOKUP($D742,COA_Mapping!$A:$E,5,FALSE),""))</f>
        <v/>
      </c>
    </row>
    <row r="743">
      <c r="A743" s="10" t="n"/>
      <c r="E743">
        <f>IF($D743="","",IFERROR(VLOOKUP($D743,COA_Mapping!$A:$B,2,FALSE),""))</f>
        <v/>
      </c>
      <c r="J743" s="11" t="n"/>
      <c r="K743" s="9">
        <f>IF($A743="","",DATE(YEAR($A743),MONTH($A743),1))</f>
        <v/>
      </c>
      <c r="L743">
        <f>IF($D743="","",IFERROR(VLOOKUP($D743,COA_Mapping!$A:$C,3,FALSE),""))</f>
        <v/>
      </c>
      <c r="M743">
        <f>IF($D743="","",IFERROR(VLOOKUP($D743,COA_Mapping!$A:$D,4,FALSE),""))</f>
        <v/>
      </c>
      <c r="N743">
        <f>IF($D743="","",IFERROR(VLOOKUP($D743,COA_Mapping!$A:$E,5,FALSE),""))</f>
        <v/>
      </c>
    </row>
    <row r="744">
      <c r="A744" s="10" t="n"/>
      <c r="E744">
        <f>IF($D744="","",IFERROR(VLOOKUP($D744,COA_Mapping!$A:$B,2,FALSE),""))</f>
        <v/>
      </c>
      <c r="J744" s="11" t="n"/>
      <c r="K744" s="9">
        <f>IF($A744="","",DATE(YEAR($A744),MONTH($A744),1))</f>
        <v/>
      </c>
      <c r="L744">
        <f>IF($D744="","",IFERROR(VLOOKUP($D744,COA_Mapping!$A:$C,3,FALSE),""))</f>
        <v/>
      </c>
      <c r="M744">
        <f>IF($D744="","",IFERROR(VLOOKUP($D744,COA_Mapping!$A:$D,4,FALSE),""))</f>
        <v/>
      </c>
      <c r="N744">
        <f>IF($D744="","",IFERROR(VLOOKUP($D744,COA_Mapping!$A:$E,5,FALSE),""))</f>
        <v/>
      </c>
    </row>
    <row r="745">
      <c r="A745" s="10" t="n"/>
      <c r="E745">
        <f>IF($D745="","",IFERROR(VLOOKUP($D745,COA_Mapping!$A:$B,2,FALSE),""))</f>
        <v/>
      </c>
      <c r="J745" s="11" t="n"/>
      <c r="K745" s="9">
        <f>IF($A745="","",DATE(YEAR($A745),MONTH($A745),1))</f>
        <v/>
      </c>
      <c r="L745">
        <f>IF($D745="","",IFERROR(VLOOKUP($D745,COA_Mapping!$A:$C,3,FALSE),""))</f>
        <v/>
      </c>
      <c r="M745">
        <f>IF($D745="","",IFERROR(VLOOKUP($D745,COA_Mapping!$A:$D,4,FALSE),""))</f>
        <v/>
      </c>
      <c r="N745">
        <f>IF($D745="","",IFERROR(VLOOKUP($D745,COA_Mapping!$A:$E,5,FALSE),""))</f>
        <v/>
      </c>
    </row>
    <row r="746">
      <c r="A746" s="10" t="n"/>
      <c r="E746">
        <f>IF($D746="","",IFERROR(VLOOKUP($D746,COA_Mapping!$A:$B,2,FALSE),""))</f>
        <v/>
      </c>
      <c r="J746" s="11" t="n"/>
      <c r="K746" s="9">
        <f>IF($A746="","",DATE(YEAR($A746),MONTH($A746),1))</f>
        <v/>
      </c>
      <c r="L746">
        <f>IF($D746="","",IFERROR(VLOOKUP($D746,COA_Mapping!$A:$C,3,FALSE),""))</f>
        <v/>
      </c>
      <c r="M746">
        <f>IF($D746="","",IFERROR(VLOOKUP($D746,COA_Mapping!$A:$D,4,FALSE),""))</f>
        <v/>
      </c>
      <c r="N746">
        <f>IF($D746="","",IFERROR(VLOOKUP($D746,COA_Mapping!$A:$E,5,FALSE),""))</f>
        <v/>
      </c>
    </row>
    <row r="747">
      <c r="A747" s="10" t="n"/>
      <c r="E747">
        <f>IF($D747="","",IFERROR(VLOOKUP($D747,COA_Mapping!$A:$B,2,FALSE),""))</f>
        <v/>
      </c>
      <c r="J747" s="11" t="n"/>
      <c r="K747" s="9">
        <f>IF($A747="","",DATE(YEAR($A747),MONTH($A747),1))</f>
        <v/>
      </c>
      <c r="L747">
        <f>IF($D747="","",IFERROR(VLOOKUP($D747,COA_Mapping!$A:$C,3,FALSE),""))</f>
        <v/>
      </c>
      <c r="M747">
        <f>IF($D747="","",IFERROR(VLOOKUP($D747,COA_Mapping!$A:$D,4,FALSE),""))</f>
        <v/>
      </c>
      <c r="N747">
        <f>IF($D747="","",IFERROR(VLOOKUP($D747,COA_Mapping!$A:$E,5,FALSE),""))</f>
        <v/>
      </c>
    </row>
    <row r="748">
      <c r="A748" s="10" t="n"/>
      <c r="E748">
        <f>IF($D748="","",IFERROR(VLOOKUP($D748,COA_Mapping!$A:$B,2,FALSE),""))</f>
        <v/>
      </c>
      <c r="J748" s="11" t="n"/>
      <c r="K748" s="9">
        <f>IF($A748="","",DATE(YEAR($A748),MONTH($A748),1))</f>
        <v/>
      </c>
      <c r="L748">
        <f>IF($D748="","",IFERROR(VLOOKUP($D748,COA_Mapping!$A:$C,3,FALSE),""))</f>
        <v/>
      </c>
      <c r="M748">
        <f>IF($D748="","",IFERROR(VLOOKUP($D748,COA_Mapping!$A:$D,4,FALSE),""))</f>
        <v/>
      </c>
      <c r="N748">
        <f>IF($D748="","",IFERROR(VLOOKUP($D748,COA_Mapping!$A:$E,5,FALSE),""))</f>
        <v/>
      </c>
    </row>
    <row r="749">
      <c r="A749" s="10" t="n"/>
      <c r="E749">
        <f>IF($D749="","",IFERROR(VLOOKUP($D749,COA_Mapping!$A:$B,2,FALSE),""))</f>
        <v/>
      </c>
      <c r="J749" s="11" t="n"/>
      <c r="K749" s="9">
        <f>IF($A749="","",DATE(YEAR($A749),MONTH($A749),1))</f>
        <v/>
      </c>
      <c r="L749">
        <f>IF($D749="","",IFERROR(VLOOKUP($D749,COA_Mapping!$A:$C,3,FALSE),""))</f>
        <v/>
      </c>
      <c r="M749">
        <f>IF($D749="","",IFERROR(VLOOKUP($D749,COA_Mapping!$A:$D,4,FALSE),""))</f>
        <v/>
      </c>
      <c r="N749">
        <f>IF($D749="","",IFERROR(VLOOKUP($D749,COA_Mapping!$A:$E,5,FALSE),""))</f>
        <v/>
      </c>
    </row>
    <row r="750">
      <c r="A750" s="10" t="n"/>
      <c r="E750">
        <f>IF($D750="","",IFERROR(VLOOKUP($D750,COA_Mapping!$A:$B,2,FALSE),""))</f>
        <v/>
      </c>
      <c r="J750" s="11" t="n"/>
      <c r="K750" s="9">
        <f>IF($A750="","",DATE(YEAR($A750),MONTH($A750),1))</f>
        <v/>
      </c>
      <c r="L750">
        <f>IF($D750="","",IFERROR(VLOOKUP($D750,COA_Mapping!$A:$C,3,FALSE),""))</f>
        <v/>
      </c>
      <c r="M750">
        <f>IF($D750="","",IFERROR(VLOOKUP($D750,COA_Mapping!$A:$D,4,FALSE),""))</f>
        <v/>
      </c>
      <c r="N750">
        <f>IF($D750="","",IFERROR(VLOOKUP($D750,COA_Mapping!$A:$E,5,FALSE),""))</f>
        <v/>
      </c>
    </row>
    <row r="751">
      <c r="A751" s="10" t="n"/>
      <c r="E751">
        <f>IF($D751="","",IFERROR(VLOOKUP($D751,COA_Mapping!$A:$B,2,FALSE),""))</f>
        <v/>
      </c>
      <c r="J751" s="11" t="n"/>
      <c r="K751" s="9">
        <f>IF($A751="","",DATE(YEAR($A751),MONTH($A751),1))</f>
        <v/>
      </c>
      <c r="L751">
        <f>IF($D751="","",IFERROR(VLOOKUP($D751,COA_Mapping!$A:$C,3,FALSE),""))</f>
        <v/>
      </c>
      <c r="M751">
        <f>IF($D751="","",IFERROR(VLOOKUP($D751,COA_Mapping!$A:$D,4,FALSE),""))</f>
        <v/>
      </c>
      <c r="N751">
        <f>IF($D751="","",IFERROR(VLOOKUP($D751,COA_Mapping!$A:$E,5,FALSE),""))</f>
        <v/>
      </c>
    </row>
    <row r="752">
      <c r="A752" s="10" t="n"/>
      <c r="E752">
        <f>IF($D752="","",IFERROR(VLOOKUP($D752,COA_Mapping!$A:$B,2,FALSE),""))</f>
        <v/>
      </c>
      <c r="J752" s="11" t="n"/>
      <c r="K752" s="9">
        <f>IF($A752="","",DATE(YEAR($A752),MONTH($A752),1))</f>
        <v/>
      </c>
      <c r="L752">
        <f>IF($D752="","",IFERROR(VLOOKUP($D752,COA_Mapping!$A:$C,3,FALSE),""))</f>
        <v/>
      </c>
      <c r="M752">
        <f>IF($D752="","",IFERROR(VLOOKUP($D752,COA_Mapping!$A:$D,4,FALSE),""))</f>
        <v/>
      </c>
      <c r="N752">
        <f>IF($D752="","",IFERROR(VLOOKUP($D752,COA_Mapping!$A:$E,5,FALSE),""))</f>
        <v/>
      </c>
    </row>
    <row r="753">
      <c r="A753" s="10" t="n"/>
      <c r="E753">
        <f>IF($D753="","",IFERROR(VLOOKUP($D753,COA_Mapping!$A:$B,2,FALSE),""))</f>
        <v/>
      </c>
      <c r="J753" s="11" t="n"/>
      <c r="K753" s="9">
        <f>IF($A753="","",DATE(YEAR($A753),MONTH($A753),1))</f>
        <v/>
      </c>
      <c r="L753">
        <f>IF($D753="","",IFERROR(VLOOKUP($D753,COA_Mapping!$A:$C,3,FALSE),""))</f>
        <v/>
      </c>
      <c r="M753">
        <f>IF($D753="","",IFERROR(VLOOKUP($D753,COA_Mapping!$A:$D,4,FALSE),""))</f>
        <v/>
      </c>
      <c r="N753">
        <f>IF($D753="","",IFERROR(VLOOKUP($D753,COA_Mapping!$A:$E,5,FALSE),""))</f>
        <v/>
      </c>
    </row>
    <row r="754">
      <c r="A754" s="10" t="n"/>
      <c r="E754">
        <f>IF($D754="","",IFERROR(VLOOKUP($D754,COA_Mapping!$A:$B,2,FALSE),""))</f>
        <v/>
      </c>
      <c r="J754" s="11" t="n"/>
      <c r="K754" s="9">
        <f>IF($A754="","",DATE(YEAR($A754),MONTH($A754),1))</f>
        <v/>
      </c>
      <c r="L754">
        <f>IF($D754="","",IFERROR(VLOOKUP($D754,COA_Mapping!$A:$C,3,FALSE),""))</f>
        <v/>
      </c>
      <c r="M754">
        <f>IF($D754="","",IFERROR(VLOOKUP($D754,COA_Mapping!$A:$D,4,FALSE),""))</f>
        <v/>
      </c>
      <c r="N754">
        <f>IF($D754="","",IFERROR(VLOOKUP($D754,COA_Mapping!$A:$E,5,FALSE),""))</f>
        <v/>
      </c>
    </row>
    <row r="755">
      <c r="A755" s="10" t="n"/>
      <c r="E755">
        <f>IF($D755="","",IFERROR(VLOOKUP($D755,COA_Mapping!$A:$B,2,FALSE),""))</f>
        <v/>
      </c>
      <c r="J755" s="11" t="n"/>
      <c r="K755" s="9">
        <f>IF($A755="","",DATE(YEAR($A755),MONTH($A755),1))</f>
        <v/>
      </c>
      <c r="L755">
        <f>IF($D755="","",IFERROR(VLOOKUP($D755,COA_Mapping!$A:$C,3,FALSE),""))</f>
        <v/>
      </c>
      <c r="M755">
        <f>IF($D755="","",IFERROR(VLOOKUP($D755,COA_Mapping!$A:$D,4,FALSE),""))</f>
        <v/>
      </c>
      <c r="N755">
        <f>IF($D755="","",IFERROR(VLOOKUP($D755,COA_Mapping!$A:$E,5,FALSE),""))</f>
        <v/>
      </c>
    </row>
    <row r="756">
      <c r="A756" s="10" t="n"/>
      <c r="E756">
        <f>IF($D756="","",IFERROR(VLOOKUP($D756,COA_Mapping!$A:$B,2,FALSE),""))</f>
        <v/>
      </c>
      <c r="J756" s="11" t="n"/>
      <c r="K756" s="9">
        <f>IF($A756="","",DATE(YEAR($A756),MONTH($A756),1))</f>
        <v/>
      </c>
      <c r="L756">
        <f>IF($D756="","",IFERROR(VLOOKUP($D756,COA_Mapping!$A:$C,3,FALSE),""))</f>
        <v/>
      </c>
      <c r="M756">
        <f>IF($D756="","",IFERROR(VLOOKUP($D756,COA_Mapping!$A:$D,4,FALSE),""))</f>
        <v/>
      </c>
      <c r="N756">
        <f>IF($D756="","",IFERROR(VLOOKUP($D756,COA_Mapping!$A:$E,5,FALSE),""))</f>
        <v/>
      </c>
    </row>
    <row r="757">
      <c r="A757" s="10" t="n"/>
      <c r="E757">
        <f>IF($D757="","",IFERROR(VLOOKUP($D757,COA_Mapping!$A:$B,2,FALSE),""))</f>
        <v/>
      </c>
      <c r="J757" s="11" t="n"/>
      <c r="K757" s="9">
        <f>IF($A757="","",DATE(YEAR($A757),MONTH($A757),1))</f>
        <v/>
      </c>
      <c r="L757">
        <f>IF($D757="","",IFERROR(VLOOKUP($D757,COA_Mapping!$A:$C,3,FALSE),""))</f>
        <v/>
      </c>
      <c r="M757">
        <f>IF($D757="","",IFERROR(VLOOKUP($D757,COA_Mapping!$A:$D,4,FALSE),""))</f>
        <v/>
      </c>
      <c r="N757">
        <f>IF($D757="","",IFERROR(VLOOKUP($D757,COA_Mapping!$A:$E,5,FALSE),""))</f>
        <v/>
      </c>
    </row>
    <row r="758">
      <c r="A758" s="10" t="n"/>
      <c r="E758">
        <f>IF($D758="","",IFERROR(VLOOKUP($D758,COA_Mapping!$A:$B,2,FALSE),""))</f>
        <v/>
      </c>
      <c r="J758" s="11" t="n"/>
      <c r="K758" s="9">
        <f>IF($A758="","",DATE(YEAR($A758),MONTH($A758),1))</f>
        <v/>
      </c>
      <c r="L758">
        <f>IF($D758="","",IFERROR(VLOOKUP($D758,COA_Mapping!$A:$C,3,FALSE),""))</f>
        <v/>
      </c>
      <c r="M758">
        <f>IF($D758="","",IFERROR(VLOOKUP($D758,COA_Mapping!$A:$D,4,FALSE),""))</f>
        <v/>
      </c>
      <c r="N758">
        <f>IF($D758="","",IFERROR(VLOOKUP($D758,COA_Mapping!$A:$E,5,FALSE),""))</f>
        <v/>
      </c>
    </row>
    <row r="759">
      <c r="A759" s="10" t="n"/>
      <c r="E759">
        <f>IF($D759="","",IFERROR(VLOOKUP($D759,COA_Mapping!$A:$B,2,FALSE),""))</f>
        <v/>
      </c>
      <c r="J759" s="11" t="n"/>
      <c r="K759" s="9">
        <f>IF($A759="","",DATE(YEAR($A759),MONTH($A759),1))</f>
        <v/>
      </c>
      <c r="L759">
        <f>IF($D759="","",IFERROR(VLOOKUP($D759,COA_Mapping!$A:$C,3,FALSE),""))</f>
        <v/>
      </c>
      <c r="M759">
        <f>IF($D759="","",IFERROR(VLOOKUP($D759,COA_Mapping!$A:$D,4,FALSE),""))</f>
        <v/>
      </c>
      <c r="N759">
        <f>IF($D759="","",IFERROR(VLOOKUP($D759,COA_Mapping!$A:$E,5,FALSE),""))</f>
        <v/>
      </c>
    </row>
    <row r="760">
      <c r="A760" s="10" t="n"/>
      <c r="E760">
        <f>IF($D760="","",IFERROR(VLOOKUP($D760,COA_Mapping!$A:$B,2,FALSE),""))</f>
        <v/>
      </c>
      <c r="J760" s="11" t="n"/>
      <c r="K760" s="9">
        <f>IF($A760="","",DATE(YEAR($A760),MONTH($A760),1))</f>
        <v/>
      </c>
      <c r="L760">
        <f>IF($D760="","",IFERROR(VLOOKUP($D760,COA_Mapping!$A:$C,3,FALSE),""))</f>
        <v/>
      </c>
      <c r="M760">
        <f>IF($D760="","",IFERROR(VLOOKUP($D760,COA_Mapping!$A:$D,4,FALSE),""))</f>
        <v/>
      </c>
      <c r="N760">
        <f>IF($D760="","",IFERROR(VLOOKUP($D760,COA_Mapping!$A:$E,5,FALSE),""))</f>
        <v/>
      </c>
    </row>
    <row r="761">
      <c r="A761" s="10" t="n"/>
      <c r="E761">
        <f>IF($D761="","",IFERROR(VLOOKUP($D761,COA_Mapping!$A:$B,2,FALSE),""))</f>
        <v/>
      </c>
      <c r="J761" s="11" t="n"/>
      <c r="K761" s="9">
        <f>IF($A761="","",DATE(YEAR($A761),MONTH($A761),1))</f>
        <v/>
      </c>
      <c r="L761">
        <f>IF($D761="","",IFERROR(VLOOKUP($D761,COA_Mapping!$A:$C,3,FALSE),""))</f>
        <v/>
      </c>
      <c r="M761">
        <f>IF($D761="","",IFERROR(VLOOKUP($D761,COA_Mapping!$A:$D,4,FALSE),""))</f>
        <v/>
      </c>
      <c r="N761">
        <f>IF($D761="","",IFERROR(VLOOKUP($D761,COA_Mapping!$A:$E,5,FALSE),""))</f>
        <v/>
      </c>
    </row>
    <row r="762">
      <c r="A762" s="10" t="n"/>
      <c r="E762">
        <f>IF($D762="","",IFERROR(VLOOKUP($D762,COA_Mapping!$A:$B,2,FALSE),""))</f>
        <v/>
      </c>
      <c r="J762" s="11" t="n"/>
      <c r="K762" s="9">
        <f>IF($A762="","",DATE(YEAR($A762),MONTH($A762),1))</f>
        <v/>
      </c>
      <c r="L762">
        <f>IF($D762="","",IFERROR(VLOOKUP($D762,COA_Mapping!$A:$C,3,FALSE),""))</f>
        <v/>
      </c>
      <c r="M762">
        <f>IF($D762="","",IFERROR(VLOOKUP($D762,COA_Mapping!$A:$D,4,FALSE),""))</f>
        <v/>
      </c>
      <c r="N762">
        <f>IF($D762="","",IFERROR(VLOOKUP($D762,COA_Mapping!$A:$E,5,FALSE),""))</f>
        <v/>
      </c>
    </row>
    <row r="763">
      <c r="A763" s="10" t="n"/>
      <c r="E763">
        <f>IF($D763="","",IFERROR(VLOOKUP($D763,COA_Mapping!$A:$B,2,FALSE),""))</f>
        <v/>
      </c>
      <c r="J763" s="11" t="n"/>
      <c r="K763" s="9">
        <f>IF($A763="","",DATE(YEAR($A763),MONTH($A763),1))</f>
        <v/>
      </c>
      <c r="L763">
        <f>IF($D763="","",IFERROR(VLOOKUP($D763,COA_Mapping!$A:$C,3,FALSE),""))</f>
        <v/>
      </c>
      <c r="M763">
        <f>IF($D763="","",IFERROR(VLOOKUP($D763,COA_Mapping!$A:$D,4,FALSE),""))</f>
        <v/>
      </c>
      <c r="N763">
        <f>IF($D763="","",IFERROR(VLOOKUP($D763,COA_Mapping!$A:$E,5,FALSE),""))</f>
        <v/>
      </c>
    </row>
    <row r="764">
      <c r="A764" s="10" t="n"/>
      <c r="E764">
        <f>IF($D764="","",IFERROR(VLOOKUP($D764,COA_Mapping!$A:$B,2,FALSE),""))</f>
        <v/>
      </c>
      <c r="J764" s="11" t="n"/>
      <c r="K764" s="9">
        <f>IF($A764="","",DATE(YEAR($A764),MONTH($A764),1))</f>
        <v/>
      </c>
      <c r="L764">
        <f>IF($D764="","",IFERROR(VLOOKUP($D764,COA_Mapping!$A:$C,3,FALSE),""))</f>
        <v/>
      </c>
      <c r="M764">
        <f>IF($D764="","",IFERROR(VLOOKUP($D764,COA_Mapping!$A:$D,4,FALSE),""))</f>
        <v/>
      </c>
      <c r="N764">
        <f>IF($D764="","",IFERROR(VLOOKUP($D764,COA_Mapping!$A:$E,5,FALSE),""))</f>
        <v/>
      </c>
    </row>
    <row r="765">
      <c r="A765" s="10" t="n"/>
      <c r="E765">
        <f>IF($D765="","",IFERROR(VLOOKUP($D765,COA_Mapping!$A:$B,2,FALSE),""))</f>
        <v/>
      </c>
      <c r="J765" s="11" t="n"/>
      <c r="K765" s="9">
        <f>IF($A765="","",DATE(YEAR($A765),MONTH($A765),1))</f>
        <v/>
      </c>
      <c r="L765">
        <f>IF($D765="","",IFERROR(VLOOKUP($D765,COA_Mapping!$A:$C,3,FALSE),""))</f>
        <v/>
      </c>
      <c r="M765">
        <f>IF($D765="","",IFERROR(VLOOKUP($D765,COA_Mapping!$A:$D,4,FALSE),""))</f>
        <v/>
      </c>
      <c r="N765">
        <f>IF($D765="","",IFERROR(VLOOKUP($D765,COA_Mapping!$A:$E,5,FALSE),""))</f>
        <v/>
      </c>
    </row>
    <row r="766">
      <c r="A766" s="10" t="n"/>
      <c r="E766">
        <f>IF($D766="","",IFERROR(VLOOKUP($D766,COA_Mapping!$A:$B,2,FALSE),""))</f>
        <v/>
      </c>
      <c r="J766" s="11" t="n"/>
      <c r="K766" s="9">
        <f>IF($A766="","",DATE(YEAR($A766),MONTH($A766),1))</f>
        <v/>
      </c>
      <c r="L766">
        <f>IF($D766="","",IFERROR(VLOOKUP($D766,COA_Mapping!$A:$C,3,FALSE),""))</f>
        <v/>
      </c>
      <c r="M766">
        <f>IF($D766="","",IFERROR(VLOOKUP($D766,COA_Mapping!$A:$D,4,FALSE),""))</f>
        <v/>
      </c>
      <c r="N766">
        <f>IF($D766="","",IFERROR(VLOOKUP($D766,COA_Mapping!$A:$E,5,FALSE),""))</f>
        <v/>
      </c>
    </row>
    <row r="767">
      <c r="A767" s="10" t="n"/>
      <c r="E767">
        <f>IF($D767="","",IFERROR(VLOOKUP($D767,COA_Mapping!$A:$B,2,FALSE),""))</f>
        <v/>
      </c>
      <c r="J767" s="11" t="n"/>
      <c r="K767" s="9">
        <f>IF($A767="","",DATE(YEAR($A767),MONTH($A767),1))</f>
        <v/>
      </c>
      <c r="L767">
        <f>IF($D767="","",IFERROR(VLOOKUP($D767,COA_Mapping!$A:$C,3,FALSE),""))</f>
        <v/>
      </c>
      <c r="M767">
        <f>IF($D767="","",IFERROR(VLOOKUP($D767,COA_Mapping!$A:$D,4,FALSE),""))</f>
        <v/>
      </c>
      <c r="N767">
        <f>IF($D767="","",IFERROR(VLOOKUP($D767,COA_Mapping!$A:$E,5,FALSE),""))</f>
        <v/>
      </c>
    </row>
    <row r="768">
      <c r="A768" s="10" t="n"/>
      <c r="E768">
        <f>IF($D768="","",IFERROR(VLOOKUP($D768,COA_Mapping!$A:$B,2,FALSE),""))</f>
        <v/>
      </c>
      <c r="J768" s="11" t="n"/>
      <c r="K768" s="9">
        <f>IF($A768="","",DATE(YEAR($A768),MONTH($A768),1))</f>
        <v/>
      </c>
      <c r="L768">
        <f>IF($D768="","",IFERROR(VLOOKUP($D768,COA_Mapping!$A:$C,3,FALSE),""))</f>
        <v/>
      </c>
      <c r="M768">
        <f>IF($D768="","",IFERROR(VLOOKUP($D768,COA_Mapping!$A:$D,4,FALSE),""))</f>
        <v/>
      </c>
      <c r="N768">
        <f>IF($D768="","",IFERROR(VLOOKUP($D768,COA_Mapping!$A:$E,5,FALSE),""))</f>
        <v/>
      </c>
    </row>
    <row r="769">
      <c r="A769" s="10" t="n"/>
      <c r="E769">
        <f>IF($D769="","",IFERROR(VLOOKUP($D769,COA_Mapping!$A:$B,2,FALSE),""))</f>
        <v/>
      </c>
      <c r="J769" s="11" t="n"/>
      <c r="K769" s="9">
        <f>IF($A769="","",DATE(YEAR($A769),MONTH($A769),1))</f>
        <v/>
      </c>
      <c r="L769">
        <f>IF($D769="","",IFERROR(VLOOKUP($D769,COA_Mapping!$A:$C,3,FALSE),""))</f>
        <v/>
      </c>
      <c r="M769">
        <f>IF($D769="","",IFERROR(VLOOKUP($D769,COA_Mapping!$A:$D,4,FALSE),""))</f>
        <v/>
      </c>
      <c r="N769">
        <f>IF($D769="","",IFERROR(VLOOKUP($D769,COA_Mapping!$A:$E,5,FALSE),""))</f>
        <v/>
      </c>
    </row>
    <row r="770">
      <c r="A770" s="10" t="n"/>
      <c r="E770">
        <f>IF($D770="","",IFERROR(VLOOKUP($D770,COA_Mapping!$A:$B,2,FALSE),""))</f>
        <v/>
      </c>
      <c r="J770" s="11" t="n"/>
      <c r="K770" s="9">
        <f>IF($A770="","",DATE(YEAR($A770),MONTH($A770),1))</f>
        <v/>
      </c>
      <c r="L770">
        <f>IF($D770="","",IFERROR(VLOOKUP($D770,COA_Mapping!$A:$C,3,FALSE),""))</f>
        <v/>
      </c>
      <c r="M770">
        <f>IF($D770="","",IFERROR(VLOOKUP($D770,COA_Mapping!$A:$D,4,FALSE),""))</f>
        <v/>
      </c>
      <c r="N770">
        <f>IF($D770="","",IFERROR(VLOOKUP($D770,COA_Mapping!$A:$E,5,FALSE),""))</f>
        <v/>
      </c>
    </row>
    <row r="771">
      <c r="A771" s="10" t="n"/>
      <c r="E771">
        <f>IF($D771="","",IFERROR(VLOOKUP($D771,COA_Mapping!$A:$B,2,FALSE),""))</f>
        <v/>
      </c>
      <c r="J771" s="11" t="n"/>
      <c r="K771" s="9">
        <f>IF($A771="","",DATE(YEAR($A771),MONTH($A771),1))</f>
        <v/>
      </c>
      <c r="L771">
        <f>IF($D771="","",IFERROR(VLOOKUP($D771,COA_Mapping!$A:$C,3,FALSE),""))</f>
        <v/>
      </c>
      <c r="M771">
        <f>IF($D771="","",IFERROR(VLOOKUP($D771,COA_Mapping!$A:$D,4,FALSE),""))</f>
        <v/>
      </c>
      <c r="N771">
        <f>IF($D771="","",IFERROR(VLOOKUP($D771,COA_Mapping!$A:$E,5,FALSE),""))</f>
        <v/>
      </c>
    </row>
    <row r="772">
      <c r="A772" s="10" t="n"/>
      <c r="E772">
        <f>IF($D772="","",IFERROR(VLOOKUP($D772,COA_Mapping!$A:$B,2,FALSE),""))</f>
        <v/>
      </c>
      <c r="J772" s="11" t="n"/>
      <c r="K772" s="9">
        <f>IF($A772="","",DATE(YEAR($A772),MONTH($A772),1))</f>
        <v/>
      </c>
      <c r="L772">
        <f>IF($D772="","",IFERROR(VLOOKUP($D772,COA_Mapping!$A:$C,3,FALSE),""))</f>
        <v/>
      </c>
      <c r="M772">
        <f>IF($D772="","",IFERROR(VLOOKUP($D772,COA_Mapping!$A:$D,4,FALSE),""))</f>
        <v/>
      </c>
      <c r="N772">
        <f>IF($D772="","",IFERROR(VLOOKUP($D772,COA_Mapping!$A:$E,5,FALSE),""))</f>
        <v/>
      </c>
    </row>
    <row r="773">
      <c r="A773" s="10" t="n"/>
      <c r="E773">
        <f>IF($D773="","",IFERROR(VLOOKUP($D773,COA_Mapping!$A:$B,2,FALSE),""))</f>
        <v/>
      </c>
      <c r="J773" s="11" t="n"/>
      <c r="K773" s="9">
        <f>IF($A773="","",DATE(YEAR($A773),MONTH($A773),1))</f>
        <v/>
      </c>
      <c r="L773">
        <f>IF($D773="","",IFERROR(VLOOKUP($D773,COA_Mapping!$A:$C,3,FALSE),""))</f>
        <v/>
      </c>
      <c r="M773">
        <f>IF($D773="","",IFERROR(VLOOKUP($D773,COA_Mapping!$A:$D,4,FALSE),""))</f>
        <v/>
      </c>
      <c r="N773">
        <f>IF($D773="","",IFERROR(VLOOKUP($D773,COA_Mapping!$A:$E,5,FALSE),""))</f>
        <v/>
      </c>
    </row>
    <row r="774">
      <c r="A774" s="10" t="n"/>
      <c r="E774">
        <f>IF($D774="","",IFERROR(VLOOKUP($D774,COA_Mapping!$A:$B,2,FALSE),""))</f>
        <v/>
      </c>
      <c r="J774" s="11" t="n"/>
      <c r="K774" s="9">
        <f>IF($A774="","",DATE(YEAR($A774),MONTH($A774),1))</f>
        <v/>
      </c>
      <c r="L774">
        <f>IF($D774="","",IFERROR(VLOOKUP($D774,COA_Mapping!$A:$C,3,FALSE),""))</f>
        <v/>
      </c>
      <c r="M774">
        <f>IF($D774="","",IFERROR(VLOOKUP($D774,COA_Mapping!$A:$D,4,FALSE),""))</f>
        <v/>
      </c>
      <c r="N774">
        <f>IF($D774="","",IFERROR(VLOOKUP($D774,COA_Mapping!$A:$E,5,FALSE),""))</f>
        <v/>
      </c>
    </row>
    <row r="775">
      <c r="A775" s="10" t="n"/>
      <c r="E775">
        <f>IF($D775="","",IFERROR(VLOOKUP($D775,COA_Mapping!$A:$B,2,FALSE),""))</f>
        <v/>
      </c>
      <c r="J775" s="11" t="n"/>
      <c r="K775" s="9">
        <f>IF($A775="","",DATE(YEAR($A775),MONTH($A775),1))</f>
        <v/>
      </c>
      <c r="L775">
        <f>IF($D775="","",IFERROR(VLOOKUP($D775,COA_Mapping!$A:$C,3,FALSE),""))</f>
        <v/>
      </c>
      <c r="M775">
        <f>IF($D775="","",IFERROR(VLOOKUP($D775,COA_Mapping!$A:$D,4,FALSE),""))</f>
        <v/>
      </c>
      <c r="N775">
        <f>IF($D775="","",IFERROR(VLOOKUP($D775,COA_Mapping!$A:$E,5,FALSE),""))</f>
        <v/>
      </c>
    </row>
    <row r="776">
      <c r="A776" s="10" t="n"/>
      <c r="E776">
        <f>IF($D776="","",IFERROR(VLOOKUP($D776,COA_Mapping!$A:$B,2,FALSE),""))</f>
        <v/>
      </c>
      <c r="J776" s="11" t="n"/>
      <c r="K776" s="9">
        <f>IF($A776="","",DATE(YEAR($A776),MONTH($A776),1))</f>
        <v/>
      </c>
      <c r="L776">
        <f>IF($D776="","",IFERROR(VLOOKUP($D776,COA_Mapping!$A:$C,3,FALSE),""))</f>
        <v/>
      </c>
      <c r="M776">
        <f>IF($D776="","",IFERROR(VLOOKUP($D776,COA_Mapping!$A:$D,4,FALSE),""))</f>
        <v/>
      </c>
      <c r="N776">
        <f>IF($D776="","",IFERROR(VLOOKUP($D776,COA_Mapping!$A:$E,5,FALSE),""))</f>
        <v/>
      </c>
    </row>
    <row r="777">
      <c r="A777" s="10" t="n"/>
      <c r="E777">
        <f>IF($D777="","",IFERROR(VLOOKUP($D777,COA_Mapping!$A:$B,2,FALSE),""))</f>
        <v/>
      </c>
      <c r="J777" s="11" t="n"/>
      <c r="K777" s="9">
        <f>IF($A777="","",DATE(YEAR($A777),MONTH($A777),1))</f>
        <v/>
      </c>
      <c r="L777">
        <f>IF($D777="","",IFERROR(VLOOKUP($D777,COA_Mapping!$A:$C,3,FALSE),""))</f>
        <v/>
      </c>
      <c r="M777">
        <f>IF($D777="","",IFERROR(VLOOKUP($D777,COA_Mapping!$A:$D,4,FALSE),""))</f>
        <v/>
      </c>
      <c r="N777">
        <f>IF($D777="","",IFERROR(VLOOKUP($D777,COA_Mapping!$A:$E,5,FALSE),""))</f>
        <v/>
      </c>
    </row>
    <row r="778">
      <c r="A778" s="10" t="n"/>
      <c r="E778">
        <f>IF($D778="","",IFERROR(VLOOKUP($D778,COA_Mapping!$A:$B,2,FALSE),""))</f>
        <v/>
      </c>
      <c r="J778" s="11" t="n"/>
      <c r="K778" s="9">
        <f>IF($A778="","",DATE(YEAR($A778),MONTH($A778),1))</f>
        <v/>
      </c>
      <c r="L778">
        <f>IF($D778="","",IFERROR(VLOOKUP($D778,COA_Mapping!$A:$C,3,FALSE),""))</f>
        <v/>
      </c>
      <c r="M778">
        <f>IF($D778="","",IFERROR(VLOOKUP($D778,COA_Mapping!$A:$D,4,FALSE),""))</f>
        <v/>
      </c>
      <c r="N778">
        <f>IF($D778="","",IFERROR(VLOOKUP($D778,COA_Mapping!$A:$E,5,FALSE),""))</f>
        <v/>
      </c>
    </row>
    <row r="779">
      <c r="A779" s="10" t="n"/>
      <c r="E779">
        <f>IF($D779="","",IFERROR(VLOOKUP($D779,COA_Mapping!$A:$B,2,FALSE),""))</f>
        <v/>
      </c>
      <c r="J779" s="11" t="n"/>
      <c r="K779" s="9">
        <f>IF($A779="","",DATE(YEAR($A779),MONTH($A779),1))</f>
        <v/>
      </c>
      <c r="L779">
        <f>IF($D779="","",IFERROR(VLOOKUP($D779,COA_Mapping!$A:$C,3,FALSE),""))</f>
        <v/>
      </c>
      <c r="M779">
        <f>IF($D779="","",IFERROR(VLOOKUP($D779,COA_Mapping!$A:$D,4,FALSE),""))</f>
        <v/>
      </c>
      <c r="N779">
        <f>IF($D779="","",IFERROR(VLOOKUP($D779,COA_Mapping!$A:$E,5,FALSE),""))</f>
        <v/>
      </c>
    </row>
    <row r="780">
      <c r="A780" s="10" t="n"/>
      <c r="E780">
        <f>IF($D780="","",IFERROR(VLOOKUP($D780,COA_Mapping!$A:$B,2,FALSE),""))</f>
        <v/>
      </c>
      <c r="J780" s="11" t="n"/>
      <c r="K780" s="9">
        <f>IF($A780="","",DATE(YEAR($A780),MONTH($A780),1))</f>
        <v/>
      </c>
      <c r="L780">
        <f>IF($D780="","",IFERROR(VLOOKUP($D780,COA_Mapping!$A:$C,3,FALSE),""))</f>
        <v/>
      </c>
      <c r="M780">
        <f>IF($D780="","",IFERROR(VLOOKUP($D780,COA_Mapping!$A:$D,4,FALSE),""))</f>
        <v/>
      </c>
      <c r="N780">
        <f>IF($D780="","",IFERROR(VLOOKUP($D780,COA_Mapping!$A:$E,5,FALSE),""))</f>
        <v/>
      </c>
    </row>
    <row r="781">
      <c r="A781" s="10" t="n"/>
      <c r="E781">
        <f>IF($D781="","",IFERROR(VLOOKUP($D781,COA_Mapping!$A:$B,2,FALSE),""))</f>
        <v/>
      </c>
      <c r="J781" s="11" t="n"/>
      <c r="K781" s="9">
        <f>IF($A781="","",DATE(YEAR($A781),MONTH($A781),1))</f>
        <v/>
      </c>
      <c r="L781">
        <f>IF($D781="","",IFERROR(VLOOKUP($D781,COA_Mapping!$A:$C,3,FALSE),""))</f>
        <v/>
      </c>
      <c r="M781">
        <f>IF($D781="","",IFERROR(VLOOKUP($D781,COA_Mapping!$A:$D,4,FALSE),""))</f>
        <v/>
      </c>
      <c r="N781">
        <f>IF($D781="","",IFERROR(VLOOKUP($D781,COA_Mapping!$A:$E,5,FALSE),""))</f>
        <v/>
      </c>
    </row>
    <row r="782">
      <c r="A782" s="10" t="n"/>
      <c r="E782">
        <f>IF($D782="","",IFERROR(VLOOKUP($D782,COA_Mapping!$A:$B,2,FALSE),""))</f>
        <v/>
      </c>
      <c r="J782" s="11" t="n"/>
      <c r="K782" s="9">
        <f>IF($A782="","",DATE(YEAR($A782),MONTH($A782),1))</f>
        <v/>
      </c>
      <c r="L782">
        <f>IF($D782="","",IFERROR(VLOOKUP($D782,COA_Mapping!$A:$C,3,FALSE),""))</f>
        <v/>
      </c>
      <c r="M782">
        <f>IF($D782="","",IFERROR(VLOOKUP($D782,COA_Mapping!$A:$D,4,FALSE),""))</f>
        <v/>
      </c>
      <c r="N782">
        <f>IF($D782="","",IFERROR(VLOOKUP($D782,COA_Mapping!$A:$E,5,FALSE),""))</f>
        <v/>
      </c>
    </row>
    <row r="783">
      <c r="A783" s="10" t="n"/>
      <c r="E783">
        <f>IF($D783="","",IFERROR(VLOOKUP($D783,COA_Mapping!$A:$B,2,FALSE),""))</f>
        <v/>
      </c>
      <c r="J783" s="11" t="n"/>
      <c r="K783" s="9">
        <f>IF($A783="","",DATE(YEAR($A783),MONTH($A783),1))</f>
        <v/>
      </c>
      <c r="L783">
        <f>IF($D783="","",IFERROR(VLOOKUP($D783,COA_Mapping!$A:$C,3,FALSE),""))</f>
        <v/>
      </c>
      <c r="M783">
        <f>IF($D783="","",IFERROR(VLOOKUP($D783,COA_Mapping!$A:$D,4,FALSE),""))</f>
        <v/>
      </c>
      <c r="N783">
        <f>IF($D783="","",IFERROR(VLOOKUP($D783,COA_Mapping!$A:$E,5,FALSE),""))</f>
        <v/>
      </c>
    </row>
    <row r="784">
      <c r="A784" s="10" t="n"/>
      <c r="E784">
        <f>IF($D784="","",IFERROR(VLOOKUP($D784,COA_Mapping!$A:$B,2,FALSE),""))</f>
        <v/>
      </c>
      <c r="J784" s="11" t="n"/>
      <c r="K784" s="9">
        <f>IF($A784="","",DATE(YEAR($A784),MONTH($A784),1))</f>
        <v/>
      </c>
      <c r="L784">
        <f>IF($D784="","",IFERROR(VLOOKUP($D784,COA_Mapping!$A:$C,3,FALSE),""))</f>
        <v/>
      </c>
      <c r="M784">
        <f>IF($D784="","",IFERROR(VLOOKUP($D784,COA_Mapping!$A:$D,4,FALSE),""))</f>
        <v/>
      </c>
      <c r="N784">
        <f>IF($D784="","",IFERROR(VLOOKUP($D784,COA_Mapping!$A:$E,5,FALSE),""))</f>
        <v/>
      </c>
    </row>
    <row r="785">
      <c r="A785" s="10" t="n"/>
      <c r="E785">
        <f>IF($D785="","",IFERROR(VLOOKUP($D785,COA_Mapping!$A:$B,2,FALSE),""))</f>
        <v/>
      </c>
      <c r="J785" s="11" t="n"/>
      <c r="K785" s="9">
        <f>IF($A785="","",DATE(YEAR($A785),MONTH($A785),1))</f>
        <v/>
      </c>
      <c r="L785">
        <f>IF($D785="","",IFERROR(VLOOKUP($D785,COA_Mapping!$A:$C,3,FALSE),""))</f>
        <v/>
      </c>
      <c r="M785">
        <f>IF($D785="","",IFERROR(VLOOKUP($D785,COA_Mapping!$A:$D,4,FALSE),""))</f>
        <v/>
      </c>
      <c r="N785">
        <f>IF($D785="","",IFERROR(VLOOKUP($D785,COA_Mapping!$A:$E,5,FALSE),""))</f>
        <v/>
      </c>
    </row>
    <row r="786">
      <c r="A786" s="10" t="n"/>
      <c r="E786">
        <f>IF($D786="","",IFERROR(VLOOKUP($D786,COA_Mapping!$A:$B,2,FALSE),""))</f>
        <v/>
      </c>
      <c r="J786" s="11" t="n"/>
      <c r="K786" s="9">
        <f>IF($A786="","",DATE(YEAR($A786),MONTH($A786),1))</f>
        <v/>
      </c>
      <c r="L786">
        <f>IF($D786="","",IFERROR(VLOOKUP($D786,COA_Mapping!$A:$C,3,FALSE),""))</f>
        <v/>
      </c>
      <c r="M786">
        <f>IF($D786="","",IFERROR(VLOOKUP($D786,COA_Mapping!$A:$D,4,FALSE),""))</f>
        <v/>
      </c>
      <c r="N786">
        <f>IF($D786="","",IFERROR(VLOOKUP($D786,COA_Mapping!$A:$E,5,FALSE),""))</f>
        <v/>
      </c>
    </row>
    <row r="787">
      <c r="A787" s="10" t="n"/>
      <c r="E787">
        <f>IF($D787="","",IFERROR(VLOOKUP($D787,COA_Mapping!$A:$B,2,FALSE),""))</f>
        <v/>
      </c>
      <c r="J787" s="11" t="n"/>
      <c r="K787" s="9">
        <f>IF($A787="","",DATE(YEAR($A787),MONTH($A787),1))</f>
        <v/>
      </c>
      <c r="L787">
        <f>IF($D787="","",IFERROR(VLOOKUP($D787,COA_Mapping!$A:$C,3,FALSE),""))</f>
        <v/>
      </c>
      <c r="M787">
        <f>IF($D787="","",IFERROR(VLOOKUP($D787,COA_Mapping!$A:$D,4,FALSE),""))</f>
        <v/>
      </c>
      <c r="N787">
        <f>IF($D787="","",IFERROR(VLOOKUP($D787,COA_Mapping!$A:$E,5,FALSE),""))</f>
        <v/>
      </c>
    </row>
    <row r="788">
      <c r="A788" s="10" t="n"/>
      <c r="E788">
        <f>IF($D788="","",IFERROR(VLOOKUP($D788,COA_Mapping!$A:$B,2,FALSE),""))</f>
        <v/>
      </c>
      <c r="J788" s="11" t="n"/>
      <c r="K788" s="9">
        <f>IF($A788="","",DATE(YEAR($A788),MONTH($A788),1))</f>
        <v/>
      </c>
      <c r="L788">
        <f>IF($D788="","",IFERROR(VLOOKUP($D788,COA_Mapping!$A:$C,3,FALSE),""))</f>
        <v/>
      </c>
      <c r="M788">
        <f>IF($D788="","",IFERROR(VLOOKUP($D788,COA_Mapping!$A:$D,4,FALSE),""))</f>
        <v/>
      </c>
      <c r="N788">
        <f>IF($D788="","",IFERROR(VLOOKUP($D788,COA_Mapping!$A:$E,5,FALSE),""))</f>
        <v/>
      </c>
    </row>
    <row r="789">
      <c r="A789" s="10" t="n"/>
      <c r="E789">
        <f>IF($D789="","",IFERROR(VLOOKUP($D789,COA_Mapping!$A:$B,2,FALSE),""))</f>
        <v/>
      </c>
      <c r="J789" s="11" t="n"/>
      <c r="K789" s="9">
        <f>IF($A789="","",DATE(YEAR($A789),MONTH($A789),1))</f>
        <v/>
      </c>
      <c r="L789">
        <f>IF($D789="","",IFERROR(VLOOKUP($D789,COA_Mapping!$A:$C,3,FALSE),""))</f>
        <v/>
      </c>
      <c r="M789">
        <f>IF($D789="","",IFERROR(VLOOKUP($D789,COA_Mapping!$A:$D,4,FALSE),""))</f>
        <v/>
      </c>
      <c r="N789">
        <f>IF($D789="","",IFERROR(VLOOKUP($D789,COA_Mapping!$A:$E,5,FALSE),""))</f>
        <v/>
      </c>
    </row>
    <row r="790">
      <c r="A790" s="10" t="n"/>
      <c r="E790">
        <f>IF($D790="","",IFERROR(VLOOKUP($D790,COA_Mapping!$A:$B,2,FALSE),""))</f>
        <v/>
      </c>
      <c r="J790" s="11" t="n"/>
      <c r="K790" s="9">
        <f>IF($A790="","",DATE(YEAR($A790),MONTH($A790),1))</f>
        <v/>
      </c>
      <c r="L790">
        <f>IF($D790="","",IFERROR(VLOOKUP($D790,COA_Mapping!$A:$C,3,FALSE),""))</f>
        <v/>
      </c>
      <c r="M790">
        <f>IF($D790="","",IFERROR(VLOOKUP($D790,COA_Mapping!$A:$D,4,FALSE),""))</f>
        <v/>
      </c>
      <c r="N790">
        <f>IF($D790="","",IFERROR(VLOOKUP($D790,COA_Mapping!$A:$E,5,FALSE),""))</f>
        <v/>
      </c>
    </row>
    <row r="791">
      <c r="A791" s="10" t="n"/>
      <c r="E791">
        <f>IF($D791="","",IFERROR(VLOOKUP($D791,COA_Mapping!$A:$B,2,FALSE),""))</f>
        <v/>
      </c>
      <c r="J791" s="11" t="n"/>
      <c r="K791" s="9">
        <f>IF($A791="","",DATE(YEAR($A791),MONTH($A791),1))</f>
        <v/>
      </c>
      <c r="L791">
        <f>IF($D791="","",IFERROR(VLOOKUP($D791,COA_Mapping!$A:$C,3,FALSE),""))</f>
        <v/>
      </c>
      <c r="M791">
        <f>IF($D791="","",IFERROR(VLOOKUP($D791,COA_Mapping!$A:$D,4,FALSE),""))</f>
        <v/>
      </c>
      <c r="N791">
        <f>IF($D791="","",IFERROR(VLOOKUP($D791,COA_Mapping!$A:$E,5,FALSE),""))</f>
        <v/>
      </c>
    </row>
    <row r="792">
      <c r="A792" s="10" t="n"/>
      <c r="E792">
        <f>IF($D792="","",IFERROR(VLOOKUP($D792,COA_Mapping!$A:$B,2,FALSE),""))</f>
        <v/>
      </c>
      <c r="J792" s="11" t="n"/>
      <c r="K792" s="9">
        <f>IF($A792="","",DATE(YEAR($A792),MONTH($A792),1))</f>
        <v/>
      </c>
      <c r="L792">
        <f>IF($D792="","",IFERROR(VLOOKUP($D792,COA_Mapping!$A:$C,3,FALSE),""))</f>
        <v/>
      </c>
      <c r="M792">
        <f>IF($D792="","",IFERROR(VLOOKUP($D792,COA_Mapping!$A:$D,4,FALSE),""))</f>
        <v/>
      </c>
      <c r="N792">
        <f>IF($D792="","",IFERROR(VLOOKUP($D792,COA_Mapping!$A:$E,5,FALSE),""))</f>
        <v/>
      </c>
    </row>
    <row r="793">
      <c r="A793" s="10" t="n"/>
      <c r="E793">
        <f>IF($D793="","",IFERROR(VLOOKUP($D793,COA_Mapping!$A:$B,2,FALSE),""))</f>
        <v/>
      </c>
      <c r="J793" s="11" t="n"/>
      <c r="K793" s="9">
        <f>IF($A793="","",DATE(YEAR($A793),MONTH($A793),1))</f>
        <v/>
      </c>
      <c r="L793">
        <f>IF($D793="","",IFERROR(VLOOKUP($D793,COA_Mapping!$A:$C,3,FALSE),""))</f>
        <v/>
      </c>
      <c r="M793">
        <f>IF($D793="","",IFERROR(VLOOKUP($D793,COA_Mapping!$A:$D,4,FALSE),""))</f>
        <v/>
      </c>
      <c r="N793">
        <f>IF($D793="","",IFERROR(VLOOKUP($D793,COA_Mapping!$A:$E,5,FALSE),""))</f>
        <v/>
      </c>
    </row>
    <row r="794">
      <c r="A794" s="10" t="n"/>
      <c r="E794">
        <f>IF($D794="","",IFERROR(VLOOKUP($D794,COA_Mapping!$A:$B,2,FALSE),""))</f>
        <v/>
      </c>
      <c r="J794" s="11" t="n"/>
      <c r="K794" s="9">
        <f>IF($A794="","",DATE(YEAR($A794),MONTH($A794),1))</f>
        <v/>
      </c>
      <c r="L794">
        <f>IF($D794="","",IFERROR(VLOOKUP($D794,COA_Mapping!$A:$C,3,FALSE),""))</f>
        <v/>
      </c>
      <c r="M794">
        <f>IF($D794="","",IFERROR(VLOOKUP($D794,COA_Mapping!$A:$D,4,FALSE),""))</f>
        <v/>
      </c>
      <c r="N794">
        <f>IF($D794="","",IFERROR(VLOOKUP($D794,COA_Mapping!$A:$E,5,FALSE),""))</f>
        <v/>
      </c>
    </row>
    <row r="795">
      <c r="A795" s="10" t="n"/>
      <c r="E795">
        <f>IF($D795="","",IFERROR(VLOOKUP($D795,COA_Mapping!$A:$B,2,FALSE),""))</f>
        <v/>
      </c>
      <c r="J795" s="11" t="n"/>
      <c r="K795" s="9">
        <f>IF($A795="","",DATE(YEAR($A795),MONTH($A795),1))</f>
        <v/>
      </c>
      <c r="L795">
        <f>IF($D795="","",IFERROR(VLOOKUP($D795,COA_Mapping!$A:$C,3,FALSE),""))</f>
        <v/>
      </c>
      <c r="M795">
        <f>IF($D795="","",IFERROR(VLOOKUP($D795,COA_Mapping!$A:$D,4,FALSE),""))</f>
        <v/>
      </c>
      <c r="N795">
        <f>IF($D795="","",IFERROR(VLOOKUP($D795,COA_Mapping!$A:$E,5,FALSE),""))</f>
        <v/>
      </c>
    </row>
    <row r="796">
      <c r="A796" s="10" t="n"/>
      <c r="E796">
        <f>IF($D796="","",IFERROR(VLOOKUP($D796,COA_Mapping!$A:$B,2,FALSE),""))</f>
        <v/>
      </c>
      <c r="J796" s="11" t="n"/>
      <c r="K796" s="9">
        <f>IF($A796="","",DATE(YEAR($A796),MONTH($A796),1))</f>
        <v/>
      </c>
      <c r="L796">
        <f>IF($D796="","",IFERROR(VLOOKUP($D796,COA_Mapping!$A:$C,3,FALSE),""))</f>
        <v/>
      </c>
      <c r="M796">
        <f>IF($D796="","",IFERROR(VLOOKUP($D796,COA_Mapping!$A:$D,4,FALSE),""))</f>
        <v/>
      </c>
      <c r="N796">
        <f>IF($D796="","",IFERROR(VLOOKUP($D796,COA_Mapping!$A:$E,5,FALSE),""))</f>
        <v/>
      </c>
    </row>
    <row r="797">
      <c r="A797" s="10" t="n"/>
      <c r="E797">
        <f>IF($D797="","",IFERROR(VLOOKUP($D797,COA_Mapping!$A:$B,2,FALSE),""))</f>
        <v/>
      </c>
      <c r="J797" s="11" t="n"/>
      <c r="K797" s="9">
        <f>IF($A797="","",DATE(YEAR($A797),MONTH($A797),1))</f>
        <v/>
      </c>
      <c r="L797">
        <f>IF($D797="","",IFERROR(VLOOKUP($D797,COA_Mapping!$A:$C,3,FALSE),""))</f>
        <v/>
      </c>
      <c r="M797">
        <f>IF($D797="","",IFERROR(VLOOKUP($D797,COA_Mapping!$A:$D,4,FALSE),""))</f>
        <v/>
      </c>
      <c r="N797">
        <f>IF($D797="","",IFERROR(VLOOKUP($D797,COA_Mapping!$A:$E,5,FALSE),""))</f>
        <v/>
      </c>
    </row>
    <row r="798">
      <c r="A798" s="10" t="n"/>
      <c r="E798">
        <f>IF($D798="","",IFERROR(VLOOKUP($D798,COA_Mapping!$A:$B,2,FALSE),""))</f>
        <v/>
      </c>
      <c r="J798" s="11" t="n"/>
      <c r="K798" s="9">
        <f>IF($A798="","",DATE(YEAR($A798),MONTH($A798),1))</f>
        <v/>
      </c>
      <c r="L798">
        <f>IF($D798="","",IFERROR(VLOOKUP($D798,COA_Mapping!$A:$C,3,FALSE),""))</f>
        <v/>
      </c>
      <c r="M798">
        <f>IF($D798="","",IFERROR(VLOOKUP($D798,COA_Mapping!$A:$D,4,FALSE),""))</f>
        <v/>
      </c>
      <c r="N798">
        <f>IF($D798="","",IFERROR(VLOOKUP($D798,COA_Mapping!$A:$E,5,FALSE),""))</f>
        <v/>
      </c>
    </row>
    <row r="799">
      <c r="A799" s="10" t="n"/>
      <c r="E799">
        <f>IF($D799="","",IFERROR(VLOOKUP($D799,COA_Mapping!$A:$B,2,FALSE),""))</f>
        <v/>
      </c>
      <c r="J799" s="11" t="n"/>
      <c r="K799" s="9">
        <f>IF($A799="","",DATE(YEAR($A799),MONTH($A799),1))</f>
        <v/>
      </c>
      <c r="L799">
        <f>IF($D799="","",IFERROR(VLOOKUP($D799,COA_Mapping!$A:$C,3,FALSE),""))</f>
        <v/>
      </c>
      <c r="M799">
        <f>IF($D799="","",IFERROR(VLOOKUP($D799,COA_Mapping!$A:$D,4,FALSE),""))</f>
        <v/>
      </c>
      <c r="N799">
        <f>IF($D799="","",IFERROR(VLOOKUP($D799,COA_Mapping!$A:$E,5,FALSE),""))</f>
        <v/>
      </c>
    </row>
    <row r="800">
      <c r="A800" s="10" t="n"/>
      <c r="E800">
        <f>IF($D800="","",IFERROR(VLOOKUP($D800,COA_Mapping!$A:$B,2,FALSE),""))</f>
        <v/>
      </c>
      <c r="J800" s="11" t="n"/>
      <c r="K800" s="9">
        <f>IF($A800="","",DATE(YEAR($A800),MONTH($A800),1))</f>
        <v/>
      </c>
      <c r="L800">
        <f>IF($D800="","",IFERROR(VLOOKUP($D800,COA_Mapping!$A:$C,3,FALSE),""))</f>
        <v/>
      </c>
      <c r="M800">
        <f>IF($D800="","",IFERROR(VLOOKUP($D800,COA_Mapping!$A:$D,4,FALSE),""))</f>
        <v/>
      </c>
      <c r="N800">
        <f>IF($D800="","",IFERROR(VLOOKUP($D800,COA_Mapping!$A:$E,5,FALSE),""))</f>
        <v/>
      </c>
    </row>
    <row r="801">
      <c r="A801" s="10" t="n"/>
      <c r="E801">
        <f>IF($D801="","",IFERROR(VLOOKUP($D801,COA_Mapping!$A:$B,2,FALSE),""))</f>
        <v/>
      </c>
      <c r="J801" s="11" t="n"/>
      <c r="K801" s="9">
        <f>IF($A801="","",DATE(YEAR($A801),MONTH($A801),1))</f>
        <v/>
      </c>
      <c r="L801">
        <f>IF($D801="","",IFERROR(VLOOKUP($D801,COA_Mapping!$A:$C,3,FALSE),""))</f>
        <v/>
      </c>
      <c r="M801">
        <f>IF($D801="","",IFERROR(VLOOKUP($D801,COA_Mapping!$A:$D,4,FALSE),""))</f>
        <v/>
      </c>
      <c r="N801">
        <f>IF($D801="","",IFERROR(VLOOKUP($D801,COA_Mapping!$A:$E,5,FALSE),""))</f>
        <v/>
      </c>
    </row>
    <row r="802">
      <c r="A802" s="10" t="n"/>
      <c r="E802">
        <f>IF($D802="","",IFERROR(VLOOKUP($D802,COA_Mapping!$A:$B,2,FALSE),""))</f>
        <v/>
      </c>
      <c r="J802" s="11" t="n"/>
      <c r="K802" s="9">
        <f>IF($A802="","",DATE(YEAR($A802),MONTH($A802),1))</f>
        <v/>
      </c>
      <c r="L802">
        <f>IF($D802="","",IFERROR(VLOOKUP($D802,COA_Mapping!$A:$C,3,FALSE),""))</f>
        <v/>
      </c>
      <c r="M802">
        <f>IF($D802="","",IFERROR(VLOOKUP($D802,COA_Mapping!$A:$D,4,FALSE),""))</f>
        <v/>
      </c>
      <c r="N802">
        <f>IF($D802="","",IFERROR(VLOOKUP($D802,COA_Mapping!$A:$E,5,FALSE),""))</f>
        <v/>
      </c>
    </row>
    <row r="803">
      <c r="A803" s="10" t="n"/>
      <c r="E803">
        <f>IF($D803="","",IFERROR(VLOOKUP($D803,COA_Mapping!$A:$B,2,FALSE),""))</f>
        <v/>
      </c>
      <c r="J803" s="11" t="n"/>
      <c r="K803" s="9">
        <f>IF($A803="","",DATE(YEAR($A803),MONTH($A803),1))</f>
        <v/>
      </c>
      <c r="L803">
        <f>IF($D803="","",IFERROR(VLOOKUP($D803,COA_Mapping!$A:$C,3,FALSE),""))</f>
        <v/>
      </c>
      <c r="M803">
        <f>IF($D803="","",IFERROR(VLOOKUP($D803,COA_Mapping!$A:$D,4,FALSE),""))</f>
        <v/>
      </c>
      <c r="N803">
        <f>IF($D803="","",IFERROR(VLOOKUP($D803,COA_Mapping!$A:$E,5,FALSE),""))</f>
        <v/>
      </c>
    </row>
  </sheetData>
  <mergeCells count="1">
    <mergeCell ref="A1:N1"/>
  </mergeCells>
  <dataValidations count="2">
    <dataValidation sqref="I3:I803" showDropDown="0" showInputMessage="0" showErrorMessage="0" allowBlank="1" type="list">
      <formula1>"Debit,Credit"</formula1>
    </dataValidation>
    <dataValidation sqref="D3:D803" showDropDown="0" showInputMessage="0" showErrorMessage="0" allowBlank="1" type="list">
      <formula1>=COA_Mapping!$A$3:$A$202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0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26" customWidth="1" min="2" max="2"/>
    <col width="22" customWidth="1" min="3" max="3"/>
    <col width="12" customWidth="1" min="4" max="4"/>
    <col width="18" customWidth="1" min="5" max="5"/>
    <col width="18" customWidth="1" min="6" max="6"/>
    <col width="10" customWidth="1" min="7" max="7"/>
    <col width="22" customWidth="1" min="8" max="8"/>
  </cols>
  <sheetData>
    <row r="1">
      <c r="A1" s="1" t="inlineStr">
        <is>
          <t>COA / MAPPING NỘI BỘ (DANH MỤC TÀI KHOẢN - NHÓM BÁO CÁO)</t>
        </is>
      </c>
    </row>
    <row r="2">
      <c r="A2" s="5" t="inlineStr">
        <is>
          <t>Account Code</t>
        </is>
      </c>
      <c r="B2" s="5" t="inlineStr">
        <is>
          <t>Account Name</t>
        </is>
      </c>
      <c r="C2" s="5" t="inlineStr">
        <is>
          <t>Report Group</t>
        </is>
      </c>
      <c r="D2" s="5" t="inlineStr">
        <is>
          <t>P&amp;L Type</t>
        </is>
      </c>
      <c r="E2" s="5" t="inlineStr">
        <is>
          <t>Cashflow Bucket</t>
        </is>
      </c>
      <c r="F2" s="5" t="inlineStr">
        <is>
          <t>BS Group</t>
        </is>
      </c>
      <c r="G2" s="5" t="inlineStr">
        <is>
          <t>Level</t>
        </is>
      </c>
      <c r="H2" s="5" t="inlineStr">
        <is>
          <t>Note</t>
        </is>
      </c>
    </row>
    <row r="3">
      <c r="A3" s="12" t="inlineStr">
        <is>
          <t>511</t>
        </is>
      </c>
      <c r="B3" s="12" t="inlineStr">
        <is>
          <t>Doanh thu bán hàng</t>
        </is>
      </c>
      <c r="C3" s="12" t="inlineStr">
        <is>
          <t>Doanh thu</t>
        </is>
      </c>
      <c r="D3" s="12" t="inlineStr">
        <is>
          <t>Revenue</t>
        </is>
      </c>
      <c r="E3" s="12" t="inlineStr">
        <is>
          <t>Operating</t>
        </is>
      </c>
      <c r="F3" s="12" t="inlineStr"/>
      <c r="G3" s="12" t="n">
        <v>1</v>
      </c>
      <c r="H3" s="12" t="inlineStr"/>
    </row>
    <row r="4">
      <c r="A4" s="12" t="inlineStr">
        <is>
          <t>515</t>
        </is>
      </c>
      <c r="B4" s="12" t="inlineStr">
        <is>
          <t>Doanh thu tài chính</t>
        </is>
      </c>
      <c r="C4" s="12" t="inlineStr">
        <is>
          <t>Doanh thu</t>
        </is>
      </c>
      <c r="D4" s="12" t="inlineStr">
        <is>
          <t>Revenue</t>
        </is>
      </c>
      <c r="E4" s="12" t="inlineStr">
        <is>
          <t>Operating</t>
        </is>
      </c>
      <c r="F4" s="12" t="inlineStr"/>
      <c r="G4" s="12" t="n">
        <v>1</v>
      </c>
      <c r="H4" s="12" t="inlineStr"/>
    </row>
    <row r="5">
      <c r="A5" s="12" t="inlineStr">
        <is>
          <t>632</t>
        </is>
      </c>
      <c r="B5" s="12" t="inlineStr">
        <is>
          <t>Giá vốn hàng bán</t>
        </is>
      </c>
      <c r="C5" s="12" t="inlineStr">
        <is>
          <t>Giá vốn</t>
        </is>
      </c>
      <c r="D5" s="12" t="inlineStr">
        <is>
          <t>COGS</t>
        </is>
      </c>
      <c r="E5" s="12" t="inlineStr">
        <is>
          <t>Operating</t>
        </is>
      </c>
      <c r="F5" s="12" t="inlineStr"/>
      <c r="G5" s="12" t="n">
        <v>1</v>
      </c>
      <c r="H5" s="12" t="inlineStr"/>
    </row>
    <row r="6">
      <c r="A6" s="12" t="inlineStr">
        <is>
          <t>641</t>
        </is>
      </c>
      <c r="B6" s="12" t="inlineStr">
        <is>
          <t>Chi phí bán hàng</t>
        </is>
      </c>
      <c r="C6" s="12" t="inlineStr">
        <is>
          <t>OPEX</t>
        </is>
      </c>
      <c r="D6" s="12" t="inlineStr">
        <is>
          <t>OPEX</t>
        </is>
      </c>
      <c r="E6" s="12" t="inlineStr">
        <is>
          <t>Operating</t>
        </is>
      </c>
      <c r="F6" s="12" t="inlineStr"/>
      <c r="G6" s="12" t="n">
        <v>1</v>
      </c>
      <c r="H6" s="12" t="inlineStr"/>
    </row>
    <row r="7">
      <c r="A7" s="12" t="inlineStr">
        <is>
          <t>642</t>
        </is>
      </c>
      <c r="B7" s="12" t="inlineStr">
        <is>
          <t>Chi phí quản lý</t>
        </is>
      </c>
      <c r="C7" s="12" t="inlineStr">
        <is>
          <t>OPEX</t>
        </is>
      </c>
      <c r="D7" s="12" t="inlineStr">
        <is>
          <t>OPEX</t>
        </is>
      </c>
      <c r="E7" s="12" t="inlineStr">
        <is>
          <t>Operating</t>
        </is>
      </c>
      <c r="F7" s="12" t="inlineStr"/>
      <c r="G7" s="12" t="n">
        <v>1</v>
      </c>
      <c r="H7" s="12" t="inlineStr"/>
    </row>
    <row r="8">
      <c r="A8" s="12" t="inlineStr">
        <is>
          <t>635</t>
        </is>
      </c>
      <c r="B8" s="12" t="inlineStr">
        <is>
          <t>Chi phí tài chính</t>
        </is>
      </c>
      <c r="C8" s="12" t="inlineStr">
        <is>
          <t>Tài chính</t>
        </is>
      </c>
      <c r="D8" s="12" t="inlineStr">
        <is>
          <t>OPEX</t>
        </is>
      </c>
      <c r="E8" s="12" t="inlineStr">
        <is>
          <t>Operating</t>
        </is>
      </c>
      <c r="F8" s="12" t="inlineStr"/>
      <c r="G8" s="12" t="n">
        <v>1</v>
      </c>
      <c r="H8" s="12" t="inlineStr"/>
    </row>
    <row r="9">
      <c r="A9" s="12" t="inlineStr">
        <is>
          <t>811</t>
        </is>
      </c>
      <c r="B9" s="12" t="inlineStr">
        <is>
          <t>Chi phí khác</t>
        </is>
      </c>
      <c r="C9" s="12" t="inlineStr">
        <is>
          <t>Khác</t>
        </is>
      </c>
      <c r="D9" s="12" t="inlineStr">
        <is>
          <t>OPEX</t>
        </is>
      </c>
      <c r="E9" s="12" t="inlineStr">
        <is>
          <t>Operating</t>
        </is>
      </c>
      <c r="F9" s="12" t="inlineStr"/>
      <c r="G9" s="12" t="n">
        <v>1</v>
      </c>
      <c r="H9" s="12" t="inlineStr"/>
    </row>
    <row r="10">
      <c r="A10" s="12" t="inlineStr">
        <is>
          <t>111</t>
        </is>
      </c>
      <c r="B10" s="12" t="inlineStr">
        <is>
          <t>Tiền mặt</t>
        </is>
      </c>
      <c r="C10" s="12" t="inlineStr">
        <is>
          <t>Tiền</t>
        </is>
      </c>
      <c r="D10" s="12" t="inlineStr"/>
      <c r="E10" s="12" t="inlineStr">
        <is>
          <t>Operating</t>
        </is>
      </c>
      <c r="F10" s="12" t="inlineStr">
        <is>
          <t>Cash</t>
        </is>
      </c>
      <c r="G10" s="12" t="n">
        <v>1</v>
      </c>
      <c r="H10" s="12" t="inlineStr"/>
    </row>
    <row r="11">
      <c r="A11" s="12" t="inlineStr">
        <is>
          <t>112</t>
        </is>
      </c>
      <c r="B11" s="12" t="inlineStr">
        <is>
          <t>Tiền gửi ngân hàng</t>
        </is>
      </c>
      <c r="C11" s="12" t="inlineStr">
        <is>
          <t>Tiền</t>
        </is>
      </c>
      <c r="D11" s="12" t="inlineStr"/>
      <c r="E11" s="12" t="inlineStr">
        <is>
          <t>Operating</t>
        </is>
      </c>
      <c r="F11" s="12" t="inlineStr">
        <is>
          <t>Cash</t>
        </is>
      </c>
      <c r="G11" s="12" t="n">
        <v>1</v>
      </c>
      <c r="H11" s="12" t="inlineStr"/>
    </row>
    <row r="12">
      <c r="A12" s="12" t="inlineStr">
        <is>
          <t>131</t>
        </is>
      </c>
      <c r="B12" s="12" t="inlineStr">
        <is>
          <t>Phải thu KH</t>
        </is>
      </c>
      <c r="C12" s="12" t="inlineStr">
        <is>
          <t>Phải thu</t>
        </is>
      </c>
      <c r="D12" s="12" t="inlineStr"/>
      <c r="E12" s="12" t="inlineStr">
        <is>
          <t>Operating</t>
        </is>
      </c>
      <c r="F12" s="12" t="inlineStr">
        <is>
          <t>AR</t>
        </is>
      </c>
      <c r="G12" s="12" t="n">
        <v>1</v>
      </c>
      <c r="H12" s="12" t="inlineStr"/>
    </row>
    <row r="13">
      <c r="A13" s="12" t="inlineStr">
        <is>
          <t>331</t>
        </is>
      </c>
      <c r="B13" s="12" t="inlineStr">
        <is>
          <t>Phải trả NCC</t>
        </is>
      </c>
      <c r="C13" s="12" t="inlineStr">
        <is>
          <t>Phải trả</t>
        </is>
      </c>
      <c r="D13" s="12" t="inlineStr"/>
      <c r="E13" s="12" t="inlineStr">
        <is>
          <t>Operating</t>
        </is>
      </c>
      <c r="F13" s="12" t="inlineStr">
        <is>
          <t>AP</t>
        </is>
      </c>
      <c r="G13" s="12" t="n">
        <v>1</v>
      </c>
      <c r="H13" s="12" t="inlineStr"/>
    </row>
    <row r="14">
      <c r="A14" s="12" t="inlineStr">
        <is>
          <t>152</t>
        </is>
      </c>
      <c r="B14" s="12" t="inlineStr">
        <is>
          <t>Nguyên vật liệu</t>
        </is>
      </c>
      <c r="C14" s="12" t="inlineStr">
        <is>
          <t>Tồn kho</t>
        </is>
      </c>
      <c r="D14" s="12" t="inlineStr"/>
      <c r="E14" s="12" t="inlineStr">
        <is>
          <t>Investing</t>
        </is>
      </c>
      <c r="F14" s="12" t="inlineStr">
        <is>
          <t>Inventory</t>
        </is>
      </c>
      <c r="G14" s="12" t="n">
        <v>1</v>
      </c>
      <c r="H14" s="12" t="inlineStr"/>
    </row>
    <row r="15">
      <c r="A15" s="12" t="inlineStr">
        <is>
          <t>211</t>
        </is>
      </c>
      <c r="B15" s="12" t="inlineStr">
        <is>
          <t>TSCĐ hữu hình</t>
        </is>
      </c>
      <c r="C15" s="12" t="inlineStr">
        <is>
          <t>TSCĐ</t>
        </is>
      </c>
      <c r="D15" s="12" t="inlineStr"/>
      <c r="E15" s="12" t="inlineStr">
        <is>
          <t>Investing</t>
        </is>
      </c>
      <c r="F15" s="12" t="inlineStr">
        <is>
          <t>Fixed Assets</t>
        </is>
      </c>
      <c r="G15" s="12" t="n">
        <v>1</v>
      </c>
      <c r="H15" s="12" t="inlineStr"/>
    </row>
    <row r="16">
      <c r="A16" s="12" t="inlineStr">
        <is>
          <t>214</t>
        </is>
      </c>
      <c r="B16" s="12" t="inlineStr">
        <is>
          <t>Hao mòn lũy kế</t>
        </is>
      </c>
      <c r="C16" s="12" t="inlineStr">
        <is>
          <t>TSCĐ</t>
        </is>
      </c>
      <c r="D16" s="12" t="inlineStr"/>
      <c r="E16" s="12" t="inlineStr">
        <is>
          <t>Investing</t>
        </is>
      </c>
      <c r="F16" s="12" t="inlineStr">
        <is>
          <t>Fixed Assets</t>
        </is>
      </c>
      <c r="G16" s="12" t="n">
        <v>1</v>
      </c>
      <c r="H16" s="12" t="inlineStr"/>
    </row>
    <row r="17">
      <c r="A17" s="12" t="inlineStr">
        <is>
          <t>333</t>
        </is>
      </c>
      <c r="B17" s="12" t="inlineStr">
        <is>
          <t>Thuế và khoản phải nộp</t>
        </is>
      </c>
      <c r="C17" s="12" t="inlineStr">
        <is>
          <t>Thuế</t>
        </is>
      </c>
      <c r="D17" s="12" t="inlineStr"/>
      <c r="E17" s="12" t="inlineStr">
        <is>
          <t>Operating</t>
        </is>
      </c>
      <c r="F17" s="12" t="inlineStr">
        <is>
          <t>Tax Payable</t>
        </is>
      </c>
      <c r="G17" s="12" t="n">
        <v>1</v>
      </c>
      <c r="H17" s="12" t="inlineStr"/>
    </row>
    <row r="18">
      <c r="A18" s="12" t="inlineStr">
        <is>
          <t>411</t>
        </is>
      </c>
      <c r="B18" s="12" t="inlineStr">
        <is>
          <t>Vốn góp</t>
        </is>
      </c>
      <c r="C18" s="12" t="inlineStr">
        <is>
          <t>VCSH</t>
        </is>
      </c>
      <c r="D18" s="12" t="inlineStr"/>
      <c r="E18" s="12" t="inlineStr">
        <is>
          <t>Financing</t>
        </is>
      </c>
      <c r="F18" s="12" t="inlineStr">
        <is>
          <t>Equity</t>
        </is>
      </c>
      <c r="G18" s="12" t="n">
        <v>1</v>
      </c>
      <c r="H18" s="12" t="inlineStr"/>
    </row>
    <row r="19">
      <c r="A19" s="12" t="n"/>
      <c r="B19" s="12" t="n"/>
      <c r="C19" s="12" t="n"/>
      <c r="D19" s="12" t="n"/>
      <c r="E19" s="12" t="n"/>
      <c r="F19" s="12" t="n"/>
      <c r="G19" s="12" t="n"/>
      <c r="H19" s="12" t="n"/>
    </row>
    <row r="20">
      <c r="A20" s="12" t="n"/>
      <c r="B20" s="12" t="n"/>
      <c r="C20" s="12" t="n"/>
      <c r="D20" s="12" t="n"/>
      <c r="E20" s="12" t="n"/>
      <c r="F20" s="12" t="n"/>
      <c r="G20" s="12" t="n"/>
      <c r="H20" s="12" t="n"/>
    </row>
    <row r="21">
      <c r="A21" s="12" t="n"/>
      <c r="B21" s="12" t="n"/>
      <c r="C21" s="12" t="n"/>
      <c r="D21" s="12" t="n"/>
      <c r="E21" s="12" t="n"/>
      <c r="F21" s="12" t="n"/>
      <c r="G21" s="12" t="n"/>
      <c r="H21" s="12" t="n"/>
    </row>
    <row r="22">
      <c r="A22" s="12" t="n"/>
      <c r="B22" s="12" t="n"/>
      <c r="C22" s="12" t="n"/>
      <c r="D22" s="12" t="n"/>
      <c r="E22" s="12" t="n"/>
      <c r="F22" s="12" t="n"/>
      <c r="G22" s="12" t="n"/>
      <c r="H22" s="12" t="n"/>
    </row>
    <row r="23">
      <c r="A23" s="12" t="n"/>
      <c r="B23" s="12" t="n"/>
      <c r="C23" s="12" t="n"/>
      <c r="D23" s="12" t="n"/>
      <c r="E23" s="12" t="n"/>
      <c r="F23" s="12" t="n"/>
      <c r="G23" s="12" t="n"/>
      <c r="H23" s="12" t="n"/>
    </row>
    <row r="24">
      <c r="A24" s="12" t="n"/>
      <c r="B24" s="12" t="n"/>
      <c r="C24" s="12" t="n"/>
      <c r="D24" s="12" t="n"/>
      <c r="E24" s="12" t="n"/>
      <c r="F24" s="12" t="n"/>
      <c r="G24" s="12" t="n"/>
      <c r="H24" s="12" t="n"/>
    </row>
    <row r="25">
      <c r="A25" s="12" t="n"/>
      <c r="B25" s="12" t="n"/>
      <c r="C25" s="12" t="n"/>
      <c r="D25" s="12" t="n"/>
      <c r="E25" s="12" t="n"/>
      <c r="F25" s="12" t="n"/>
      <c r="G25" s="12" t="n"/>
      <c r="H25" s="12" t="n"/>
    </row>
    <row r="26">
      <c r="A26" s="13" t="n"/>
      <c r="B26" s="13" t="n"/>
      <c r="C26" s="13" t="n"/>
      <c r="D26" s="13" t="n"/>
      <c r="E26" s="13" t="n"/>
      <c r="F26" s="13" t="n"/>
      <c r="G26" s="13" t="n"/>
      <c r="H26" s="13" t="n"/>
    </row>
    <row r="27">
      <c r="A27" s="13" t="n"/>
      <c r="B27" s="13" t="n"/>
      <c r="C27" s="13" t="n"/>
      <c r="D27" s="13" t="n"/>
      <c r="E27" s="13" t="n"/>
      <c r="F27" s="13" t="n"/>
      <c r="G27" s="13" t="n"/>
      <c r="H27" s="13" t="n"/>
    </row>
    <row r="28">
      <c r="A28" s="13" t="n"/>
      <c r="B28" s="13" t="n"/>
      <c r="C28" s="13" t="n"/>
      <c r="D28" s="13" t="n"/>
      <c r="E28" s="13" t="n"/>
      <c r="F28" s="13" t="n"/>
      <c r="G28" s="13" t="n"/>
      <c r="H28" s="13" t="n"/>
    </row>
    <row r="29">
      <c r="A29" s="13" t="n"/>
      <c r="B29" s="13" t="n"/>
      <c r="C29" s="13" t="n"/>
      <c r="D29" s="13" t="n"/>
      <c r="E29" s="13" t="n"/>
      <c r="F29" s="13" t="n"/>
      <c r="G29" s="13" t="n"/>
      <c r="H29" s="13" t="n"/>
    </row>
    <row r="30">
      <c r="A30" s="13" t="n"/>
      <c r="B30" s="13" t="n"/>
      <c r="C30" s="13" t="n"/>
      <c r="D30" s="13" t="n"/>
      <c r="E30" s="13" t="n"/>
      <c r="F30" s="13" t="n"/>
      <c r="G30" s="13" t="n"/>
      <c r="H30" s="13" t="n"/>
    </row>
    <row r="31">
      <c r="A31" s="13" t="n"/>
      <c r="B31" s="13" t="n"/>
      <c r="C31" s="13" t="n"/>
      <c r="D31" s="13" t="n"/>
      <c r="E31" s="13" t="n"/>
      <c r="F31" s="13" t="n"/>
      <c r="G31" s="13" t="n"/>
      <c r="H31" s="13" t="n"/>
    </row>
    <row r="32">
      <c r="A32" s="13" t="n"/>
      <c r="B32" s="13" t="n"/>
      <c r="C32" s="13" t="n"/>
      <c r="D32" s="13" t="n"/>
      <c r="E32" s="13" t="n"/>
      <c r="F32" s="13" t="n"/>
      <c r="G32" s="13" t="n"/>
      <c r="H32" s="13" t="n"/>
    </row>
    <row r="33">
      <c r="A33" s="13" t="n"/>
      <c r="B33" s="13" t="n"/>
      <c r="C33" s="13" t="n"/>
      <c r="D33" s="13" t="n"/>
      <c r="E33" s="13" t="n"/>
      <c r="F33" s="13" t="n"/>
      <c r="G33" s="13" t="n"/>
      <c r="H33" s="13" t="n"/>
    </row>
    <row r="34">
      <c r="A34" s="13" t="n"/>
      <c r="B34" s="13" t="n"/>
      <c r="C34" s="13" t="n"/>
      <c r="D34" s="13" t="n"/>
      <c r="E34" s="13" t="n"/>
      <c r="F34" s="13" t="n"/>
      <c r="G34" s="13" t="n"/>
      <c r="H34" s="13" t="n"/>
    </row>
    <row r="35">
      <c r="A35" s="13" t="n"/>
      <c r="B35" s="13" t="n"/>
      <c r="C35" s="13" t="n"/>
      <c r="D35" s="13" t="n"/>
      <c r="E35" s="13" t="n"/>
      <c r="F35" s="13" t="n"/>
      <c r="G35" s="13" t="n"/>
      <c r="H35" s="13" t="n"/>
    </row>
    <row r="36">
      <c r="A36" s="13" t="n"/>
      <c r="B36" s="13" t="n"/>
      <c r="C36" s="13" t="n"/>
      <c r="D36" s="13" t="n"/>
      <c r="E36" s="13" t="n"/>
      <c r="F36" s="13" t="n"/>
      <c r="G36" s="13" t="n"/>
      <c r="H36" s="13" t="n"/>
    </row>
    <row r="37">
      <c r="A37" s="13" t="n"/>
      <c r="B37" s="13" t="n"/>
      <c r="C37" s="13" t="n"/>
      <c r="D37" s="13" t="n"/>
      <c r="E37" s="13" t="n"/>
      <c r="F37" s="13" t="n"/>
      <c r="G37" s="13" t="n"/>
      <c r="H37" s="13" t="n"/>
    </row>
    <row r="38">
      <c r="A38" s="13" t="n"/>
      <c r="B38" s="13" t="n"/>
      <c r="C38" s="13" t="n"/>
      <c r="D38" s="13" t="n"/>
      <c r="E38" s="13" t="n"/>
      <c r="F38" s="13" t="n"/>
      <c r="G38" s="13" t="n"/>
      <c r="H38" s="13" t="n"/>
    </row>
    <row r="39">
      <c r="A39" s="13" t="n"/>
      <c r="B39" s="13" t="n"/>
      <c r="C39" s="13" t="n"/>
      <c r="D39" s="13" t="n"/>
      <c r="E39" s="13" t="n"/>
      <c r="F39" s="13" t="n"/>
      <c r="G39" s="13" t="n"/>
      <c r="H39" s="13" t="n"/>
    </row>
    <row r="40">
      <c r="A40" s="13" t="n"/>
      <c r="B40" s="13" t="n"/>
      <c r="C40" s="13" t="n"/>
      <c r="D40" s="13" t="n"/>
      <c r="E40" s="13" t="n"/>
      <c r="F40" s="13" t="n"/>
      <c r="G40" s="13" t="n"/>
      <c r="H40" s="13" t="n"/>
    </row>
    <row r="41">
      <c r="A41" s="13" t="n"/>
      <c r="B41" s="13" t="n"/>
      <c r="C41" s="13" t="n"/>
      <c r="D41" s="13" t="n"/>
      <c r="E41" s="13" t="n"/>
      <c r="F41" s="13" t="n"/>
      <c r="G41" s="13" t="n"/>
      <c r="H41" s="13" t="n"/>
    </row>
    <row r="42">
      <c r="A42" s="13" t="n"/>
      <c r="B42" s="13" t="n"/>
      <c r="C42" s="13" t="n"/>
      <c r="D42" s="13" t="n"/>
      <c r="E42" s="13" t="n"/>
      <c r="F42" s="13" t="n"/>
      <c r="G42" s="13" t="n"/>
      <c r="H42" s="13" t="n"/>
    </row>
    <row r="43">
      <c r="A43" s="13" t="n"/>
      <c r="B43" s="13" t="n"/>
      <c r="C43" s="13" t="n"/>
      <c r="D43" s="13" t="n"/>
      <c r="E43" s="13" t="n"/>
      <c r="F43" s="13" t="n"/>
      <c r="G43" s="13" t="n"/>
      <c r="H43" s="13" t="n"/>
    </row>
    <row r="44">
      <c r="A44" s="13" t="n"/>
      <c r="B44" s="13" t="n"/>
      <c r="C44" s="13" t="n"/>
      <c r="D44" s="13" t="n"/>
      <c r="E44" s="13" t="n"/>
      <c r="F44" s="13" t="n"/>
      <c r="G44" s="13" t="n"/>
      <c r="H44" s="13" t="n"/>
    </row>
    <row r="45">
      <c r="A45" s="13" t="n"/>
      <c r="B45" s="13" t="n"/>
      <c r="C45" s="13" t="n"/>
      <c r="D45" s="13" t="n"/>
      <c r="E45" s="13" t="n"/>
      <c r="F45" s="13" t="n"/>
      <c r="G45" s="13" t="n"/>
      <c r="H45" s="13" t="n"/>
    </row>
    <row r="46">
      <c r="A46" s="13" t="n"/>
      <c r="B46" s="13" t="n"/>
      <c r="C46" s="13" t="n"/>
      <c r="D46" s="13" t="n"/>
      <c r="E46" s="13" t="n"/>
      <c r="F46" s="13" t="n"/>
      <c r="G46" s="13" t="n"/>
      <c r="H46" s="13" t="n"/>
    </row>
    <row r="47">
      <c r="A47" s="13" t="n"/>
      <c r="B47" s="13" t="n"/>
      <c r="C47" s="13" t="n"/>
      <c r="D47" s="13" t="n"/>
      <c r="E47" s="13" t="n"/>
      <c r="F47" s="13" t="n"/>
      <c r="G47" s="13" t="n"/>
      <c r="H47" s="13" t="n"/>
    </row>
    <row r="48">
      <c r="A48" s="13" t="n"/>
      <c r="B48" s="13" t="n"/>
      <c r="C48" s="13" t="n"/>
      <c r="D48" s="13" t="n"/>
      <c r="E48" s="13" t="n"/>
      <c r="F48" s="13" t="n"/>
      <c r="G48" s="13" t="n"/>
      <c r="H48" s="13" t="n"/>
    </row>
    <row r="49">
      <c r="A49" s="13" t="n"/>
      <c r="B49" s="13" t="n"/>
      <c r="C49" s="13" t="n"/>
      <c r="D49" s="13" t="n"/>
      <c r="E49" s="13" t="n"/>
      <c r="F49" s="13" t="n"/>
      <c r="G49" s="13" t="n"/>
      <c r="H49" s="13" t="n"/>
    </row>
    <row r="50">
      <c r="A50" s="13" t="n"/>
      <c r="B50" s="13" t="n"/>
      <c r="C50" s="13" t="n"/>
      <c r="D50" s="13" t="n"/>
      <c r="E50" s="13" t="n"/>
      <c r="F50" s="13" t="n"/>
      <c r="G50" s="13" t="n"/>
      <c r="H50" s="13" t="n"/>
    </row>
    <row r="51">
      <c r="A51" s="13" t="n"/>
      <c r="B51" s="13" t="n"/>
      <c r="C51" s="13" t="n"/>
      <c r="D51" s="13" t="n"/>
      <c r="E51" s="13" t="n"/>
      <c r="F51" s="13" t="n"/>
      <c r="G51" s="13" t="n"/>
      <c r="H51" s="13" t="n"/>
    </row>
    <row r="52">
      <c r="A52" s="13" t="n"/>
      <c r="B52" s="13" t="n"/>
      <c r="C52" s="13" t="n"/>
      <c r="D52" s="13" t="n"/>
      <c r="E52" s="13" t="n"/>
      <c r="F52" s="13" t="n"/>
      <c r="G52" s="13" t="n"/>
      <c r="H52" s="13" t="n"/>
    </row>
    <row r="53">
      <c r="A53" s="13" t="n"/>
      <c r="B53" s="13" t="n"/>
      <c r="C53" s="13" t="n"/>
      <c r="D53" s="13" t="n"/>
      <c r="E53" s="13" t="n"/>
      <c r="F53" s="13" t="n"/>
      <c r="G53" s="13" t="n"/>
      <c r="H53" s="13" t="n"/>
    </row>
    <row r="54">
      <c r="A54" s="13" t="n"/>
      <c r="B54" s="13" t="n"/>
      <c r="C54" s="13" t="n"/>
      <c r="D54" s="13" t="n"/>
      <c r="E54" s="13" t="n"/>
      <c r="F54" s="13" t="n"/>
      <c r="G54" s="13" t="n"/>
      <c r="H54" s="13" t="n"/>
    </row>
    <row r="55">
      <c r="A55" s="13" t="n"/>
      <c r="B55" s="13" t="n"/>
      <c r="C55" s="13" t="n"/>
      <c r="D55" s="13" t="n"/>
      <c r="E55" s="13" t="n"/>
      <c r="F55" s="13" t="n"/>
      <c r="G55" s="13" t="n"/>
      <c r="H55" s="13" t="n"/>
    </row>
    <row r="56">
      <c r="A56" s="13" t="n"/>
      <c r="B56" s="13" t="n"/>
      <c r="C56" s="13" t="n"/>
      <c r="D56" s="13" t="n"/>
      <c r="E56" s="13" t="n"/>
      <c r="F56" s="13" t="n"/>
      <c r="G56" s="13" t="n"/>
      <c r="H56" s="13" t="n"/>
    </row>
    <row r="57">
      <c r="A57" s="13" t="n"/>
      <c r="B57" s="13" t="n"/>
      <c r="C57" s="13" t="n"/>
      <c r="D57" s="13" t="n"/>
      <c r="E57" s="13" t="n"/>
      <c r="F57" s="13" t="n"/>
      <c r="G57" s="13" t="n"/>
      <c r="H57" s="13" t="n"/>
    </row>
    <row r="58">
      <c r="A58" s="13" t="n"/>
      <c r="B58" s="13" t="n"/>
      <c r="C58" s="13" t="n"/>
      <c r="D58" s="13" t="n"/>
      <c r="E58" s="13" t="n"/>
      <c r="F58" s="13" t="n"/>
      <c r="G58" s="13" t="n"/>
      <c r="H58" s="13" t="n"/>
    </row>
    <row r="59">
      <c r="A59" s="13" t="n"/>
      <c r="B59" s="13" t="n"/>
      <c r="C59" s="13" t="n"/>
      <c r="D59" s="13" t="n"/>
      <c r="E59" s="13" t="n"/>
      <c r="F59" s="13" t="n"/>
      <c r="G59" s="13" t="n"/>
      <c r="H59" s="13" t="n"/>
    </row>
    <row r="60">
      <c r="A60" s="13" t="n"/>
      <c r="B60" s="13" t="n"/>
      <c r="C60" s="13" t="n"/>
      <c r="D60" s="13" t="n"/>
      <c r="E60" s="13" t="n"/>
      <c r="F60" s="13" t="n"/>
      <c r="G60" s="13" t="n"/>
      <c r="H60" s="13" t="n"/>
    </row>
    <row r="61">
      <c r="A61" s="13" t="n"/>
      <c r="B61" s="13" t="n"/>
      <c r="C61" s="13" t="n"/>
      <c r="D61" s="13" t="n"/>
      <c r="E61" s="13" t="n"/>
      <c r="F61" s="13" t="n"/>
      <c r="G61" s="13" t="n"/>
      <c r="H61" s="13" t="n"/>
    </row>
    <row r="62">
      <c r="A62" s="13" t="n"/>
      <c r="B62" s="13" t="n"/>
      <c r="C62" s="13" t="n"/>
      <c r="D62" s="13" t="n"/>
      <c r="E62" s="13" t="n"/>
      <c r="F62" s="13" t="n"/>
      <c r="G62" s="13" t="n"/>
      <c r="H62" s="13" t="n"/>
    </row>
    <row r="63">
      <c r="A63" s="13" t="n"/>
      <c r="B63" s="13" t="n"/>
      <c r="C63" s="13" t="n"/>
      <c r="D63" s="13" t="n"/>
      <c r="E63" s="13" t="n"/>
      <c r="F63" s="13" t="n"/>
      <c r="G63" s="13" t="n"/>
      <c r="H63" s="13" t="n"/>
    </row>
    <row r="64">
      <c r="A64" s="13" t="n"/>
      <c r="B64" s="13" t="n"/>
      <c r="C64" s="13" t="n"/>
      <c r="D64" s="13" t="n"/>
      <c r="E64" s="13" t="n"/>
      <c r="F64" s="13" t="n"/>
      <c r="G64" s="13" t="n"/>
      <c r="H64" s="13" t="n"/>
    </row>
    <row r="65">
      <c r="A65" s="13" t="n"/>
      <c r="B65" s="13" t="n"/>
      <c r="C65" s="13" t="n"/>
      <c r="D65" s="13" t="n"/>
      <c r="E65" s="13" t="n"/>
      <c r="F65" s="13" t="n"/>
      <c r="G65" s="13" t="n"/>
      <c r="H65" s="13" t="n"/>
    </row>
    <row r="66">
      <c r="A66" s="13" t="n"/>
      <c r="B66" s="13" t="n"/>
      <c r="C66" s="13" t="n"/>
      <c r="D66" s="13" t="n"/>
      <c r="E66" s="13" t="n"/>
      <c r="F66" s="13" t="n"/>
      <c r="G66" s="13" t="n"/>
      <c r="H66" s="13" t="n"/>
    </row>
    <row r="67">
      <c r="A67" s="13" t="n"/>
      <c r="B67" s="13" t="n"/>
      <c r="C67" s="13" t="n"/>
      <c r="D67" s="13" t="n"/>
      <c r="E67" s="13" t="n"/>
      <c r="F67" s="13" t="n"/>
      <c r="G67" s="13" t="n"/>
      <c r="H67" s="13" t="n"/>
    </row>
    <row r="68">
      <c r="A68" s="13" t="n"/>
      <c r="B68" s="13" t="n"/>
      <c r="C68" s="13" t="n"/>
      <c r="D68" s="13" t="n"/>
      <c r="E68" s="13" t="n"/>
      <c r="F68" s="13" t="n"/>
      <c r="G68" s="13" t="n"/>
      <c r="H68" s="13" t="n"/>
    </row>
    <row r="69">
      <c r="A69" s="13" t="n"/>
      <c r="B69" s="13" t="n"/>
      <c r="C69" s="13" t="n"/>
      <c r="D69" s="13" t="n"/>
      <c r="E69" s="13" t="n"/>
      <c r="F69" s="13" t="n"/>
      <c r="G69" s="13" t="n"/>
      <c r="H69" s="13" t="n"/>
    </row>
    <row r="70">
      <c r="A70" s="13" t="n"/>
      <c r="B70" s="13" t="n"/>
      <c r="C70" s="13" t="n"/>
      <c r="D70" s="13" t="n"/>
      <c r="E70" s="13" t="n"/>
      <c r="F70" s="13" t="n"/>
      <c r="G70" s="13" t="n"/>
      <c r="H70" s="13" t="n"/>
    </row>
    <row r="71">
      <c r="A71" s="13" t="n"/>
      <c r="B71" s="13" t="n"/>
      <c r="C71" s="13" t="n"/>
      <c r="D71" s="13" t="n"/>
      <c r="E71" s="13" t="n"/>
      <c r="F71" s="13" t="n"/>
      <c r="G71" s="13" t="n"/>
      <c r="H71" s="13" t="n"/>
    </row>
    <row r="72">
      <c r="A72" s="13" t="n"/>
      <c r="B72" s="13" t="n"/>
      <c r="C72" s="13" t="n"/>
      <c r="D72" s="13" t="n"/>
      <c r="E72" s="13" t="n"/>
      <c r="F72" s="13" t="n"/>
      <c r="G72" s="13" t="n"/>
      <c r="H72" s="13" t="n"/>
    </row>
    <row r="73">
      <c r="A73" s="13" t="n"/>
      <c r="B73" s="13" t="n"/>
      <c r="C73" s="13" t="n"/>
      <c r="D73" s="13" t="n"/>
      <c r="E73" s="13" t="n"/>
      <c r="F73" s="13" t="n"/>
      <c r="G73" s="13" t="n"/>
      <c r="H73" s="13" t="n"/>
    </row>
    <row r="74">
      <c r="A74" s="13" t="n"/>
      <c r="B74" s="13" t="n"/>
      <c r="C74" s="13" t="n"/>
      <c r="D74" s="13" t="n"/>
      <c r="E74" s="13" t="n"/>
      <c r="F74" s="13" t="n"/>
      <c r="G74" s="13" t="n"/>
      <c r="H74" s="13" t="n"/>
    </row>
    <row r="75">
      <c r="A75" s="13" t="n"/>
      <c r="B75" s="13" t="n"/>
      <c r="C75" s="13" t="n"/>
      <c r="D75" s="13" t="n"/>
      <c r="E75" s="13" t="n"/>
      <c r="F75" s="13" t="n"/>
      <c r="G75" s="13" t="n"/>
      <c r="H75" s="13" t="n"/>
    </row>
    <row r="76">
      <c r="A76" s="13" t="n"/>
      <c r="B76" s="13" t="n"/>
      <c r="C76" s="13" t="n"/>
      <c r="D76" s="13" t="n"/>
      <c r="E76" s="13" t="n"/>
      <c r="F76" s="13" t="n"/>
      <c r="G76" s="13" t="n"/>
      <c r="H76" s="13" t="n"/>
    </row>
    <row r="77">
      <c r="A77" s="13" t="n"/>
      <c r="B77" s="13" t="n"/>
      <c r="C77" s="13" t="n"/>
      <c r="D77" s="13" t="n"/>
      <c r="E77" s="13" t="n"/>
      <c r="F77" s="13" t="n"/>
      <c r="G77" s="13" t="n"/>
      <c r="H77" s="13" t="n"/>
    </row>
    <row r="78">
      <c r="A78" s="13" t="n"/>
      <c r="B78" s="13" t="n"/>
      <c r="C78" s="13" t="n"/>
      <c r="D78" s="13" t="n"/>
      <c r="E78" s="13" t="n"/>
      <c r="F78" s="13" t="n"/>
      <c r="G78" s="13" t="n"/>
      <c r="H78" s="13" t="n"/>
    </row>
    <row r="79">
      <c r="A79" s="13" t="n"/>
      <c r="B79" s="13" t="n"/>
      <c r="C79" s="13" t="n"/>
      <c r="D79" s="13" t="n"/>
      <c r="E79" s="13" t="n"/>
      <c r="F79" s="13" t="n"/>
      <c r="G79" s="13" t="n"/>
      <c r="H79" s="13" t="n"/>
    </row>
    <row r="80">
      <c r="A80" s="13" t="n"/>
      <c r="B80" s="13" t="n"/>
      <c r="C80" s="13" t="n"/>
      <c r="D80" s="13" t="n"/>
      <c r="E80" s="13" t="n"/>
      <c r="F80" s="13" t="n"/>
      <c r="G80" s="13" t="n"/>
      <c r="H80" s="13" t="n"/>
    </row>
    <row r="81">
      <c r="A81" s="13" t="n"/>
      <c r="B81" s="13" t="n"/>
      <c r="C81" s="13" t="n"/>
      <c r="D81" s="13" t="n"/>
      <c r="E81" s="13" t="n"/>
      <c r="F81" s="13" t="n"/>
      <c r="G81" s="13" t="n"/>
      <c r="H81" s="13" t="n"/>
    </row>
    <row r="82">
      <c r="A82" s="13" t="n"/>
      <c r="B82" s="13" t="n"/>
      <c r="C82" s="13" t="n"/>
      <c r="D82" s="13" t="n"/>
      <c r="E82" s="13" t="n"/>
      <c r="F82" s="13" t="n"/>
      <c r="G82" s="13" t="n"/>
      <c r="H82" s="13" t="n"/>
    </row>
    <row r="83">
      <c r="A83" s="13" t="n"/>
      <c r="B83" s="13" t="n"/>
      <c r="C83" s="13" t="n"/>
      <c r="D83" s="13" t="n"/>
      <c r="E83" s="13" t="n"/>
      <c r="F83" s="13" t="n"/>
      <c r="G83" s="13" t="n"/>
      <c r="H83" s="13" t="n"/>
    </row>
    <row r="84">
      <c r="A84" s="13" t="n"/>
      <c r="B84" s="13" t="n"/>
      <c r="C84" s="13" t="n"/>
      <c r="D84" s="13" t="n"/>
      <c r="E84" s="13" t="n"/>
      <c r="F84" s="13" t="n"/>
      <c r="G84" s="13" t="n"/>
      <c r="H84" s="13" t="n"/>
    </row>
    <row r="85">
      <c r="A85" s="13" t="n"/>
      <c r="B85" s="13" t="n"/>
      <c r="C85" s="13" t="n"/>
      <c r="D85" s="13" t="n"/>
      <c r="E85" s="13" t="n"/>
      <c r="F85" s="13" t="n"/>
      <c r="G85" s="13" t="n"/>
      <c r="H85" s="13" t="n"/>
    </row>
    <row r="86">
      <c r="A86" s="13" t="n"/>
      <c r="B86" s="13" t="n"/>
      <c r="C86" s="13" t="n"/>
      <c r="D86" s="13" t="n"/>
      <c r="E86" s="13" t="n"/>
      <c r="F86" s="13" t="n"/>
      <c r="G86" s="13" t="n"/>
      <c r="H86" s="13" t="n"/>
    </row>
    <row r="87">
      <c r="A87" s="13" t="n"/>
      <c r="B87" s="13" t="n"/>
      <c r="C87" s="13" t="n"/>
      <c r="D87" s="13" t="n"/>
      <c r="E87" s="13" t="n"/>
      <c r="F87" s="13" t="n"/>
      <c r="G87" s="13" t="n"/>
      <c r="H87" s="13" t="n"/>
    </row>
    <row r="88">
      <c r="A88" s="13" t="n"/>
      <c r="B88" s="13" t="n"/>
      <c r="C88" s="13" t="n"/>
      <c r="D88" s="13" t="n"/>
      <c r="E88" s="13" t="n"/>
      <c r="F88" s="13" t="n"/>
      <c r="G88" s="13" t="n"/>
      <c r="H88" s="13" t="n"/>
    </row>
    <row r="89">
      <c r="A89" s="13" t="n"/>
      <c r="B89" s="13" t="n"/>
      <c r="C89" s="13" t="n"/>
      <c r="D89" s="13" t="n"/>
      <c r="E89" s="13" t="n"/>
      <c r="F89" s="13" t="n"/>
      <c r="G89" s="13" t="n"/>
      <c r="H89" s="13" t="n"/>
    </row>
    <row r="90">
      <c r="A90" s="13" t="n"/>
      <c r="B90" s="13" t="n"/>
      <c r="C90" s="13" t="n"/>
      <c r="D90" s="13" t="n"/>
      <c r="E90" s="13" t="n"/>
      <c r="F90" s="13" t="n"/>
      <c r="G90" s="13" t="n"/>
      <c r="H90" s="13" t="n"/>
    </row>
    <row r="91">
      <c r="A91" s="13" t="n"/>
      <c r="B91" s="13" t="n"/>
      <c r="C91" s="13" t="n"/>
      <c r="D91" s="13" t="n"/>
      <c r="E91" s="13" t="n"/>
      <c r="F91" s="13" t="n"/>
      <c r="G91" s="13" t="n"/>
      <c r="H91" s="13" t="n"/>
    </row>
    <row r="92">
      <c r="A92" s="13" t="n"/>
      <c r="B92" s="13" t="n"/>
      <c r="C92" s="13" t="n"/>
      <c r="D92" s="13" t="n"/>
      <c r="E92" s="13" t="n"/>
      <c r="F92" s="13" t="n"/>
      <c r="G92" s="13" t="n"/>
      <c r="H92" s="13" t="n"/>
    </row>
    <row r="93">
      <c r="A93" s="13" t="n"/>
      <c r="B93" s="13" t="n"/>
      <c r="C93" s="13" t="n"/>
      <c r="D93" s="13" t="n"/>
      <c r="E93" s="13" t="n"/>
      <c r="F93" s="13" t="n"/>
      <c r="G93" s="13" t="n"/>
      <c r="H93" s="13" t="n"/>
    </row>
    <row r="94">
      <c r="A94" s="13" t="n"/>
      <c r="B94" s="13" t="n"/>
      <c r="C94" s="13" t="n"/>
      <c r="D94" s="13" t="n"/>
      <c r="E94" s="13" t="n"/>
      <c r="F94" s="13" t="n"/>
      <c r="G94" s="13" t="n"/>
      <c r="H94" s="13" t="n"/>
    </row>
    <row r="95">
      <c r="A95" s="13" t="n"/>
      <c r="B95" s="13" t="n"/>
      <c r="C95" s="13" t="n"/>
      <c r="D95" s="13" t="n"/>
      <c r="E95" s="13" t="n"/>
      <c r="F95" s="13" t="n"/>
      <c r="G95" s="13" t="n"/>
      <c r="H95" s="13" t="n"/>
    </row>
    <row r="96">
      <c r="A96" s="13" t="n"/>
      <c r="B96" s="13" t="n"/>
      <c r="C96" s="13" t="n"/>
      <c r="D96" s="13" t="n"/>
      <c r="E96" s="13" t="n"/>
      <c r="F96" s="13" t="n"/>
      <c r="G96" s="13" t="n"/>
      <c r="H96" s="13" t="n"/>
    </row>
    <row r="97">
      <c r="A97" s="13" t="n"/>
      <c r="B97" s="13" t="n"/>
      <c r="C97" s="13" t="n"/>
      <c r="D97" s="13" t="n"/>
      <c r="E97" s="13" t="n"/>
      <c r="F97" s="13" t="n"/>
      <c r="G97" s="13" t="n"/>
      <c r="H97" s="13" t="n"/>
    </row>
    <row r="98">
      <c r="A98" s="13" t="n"/>
      <c r="B98" s="13" t="n"/>
      <c r="C98" s="13" t="n"/>
      <c r="D98" s="13" t="n"/>
      <c r="E98" s="13" t="n"/>
      <c r="F98" s="13" t="n"/>
      <c r="G98" s="13" t="n"/>
      <c r="H98" s="13" t="n"/>
    </row>
    <row r="99">
      <c r="A99" s="13" t="n"/>
      <c r="B99" s="13" t="n"/>
      <c r="C99" s="13" t="n"/>
      <c r="D99" s="13" t="n"/>
      <c r="E99" s="13" t="n"/>
      <c r="F99" s="13" t="n"/>
      <c r="G99" s="13" t="n"/>
      <c r="H99" s="13" t="n"/>
    </row>
    <row r="100">
      <c r="A100" s="13" t="n"/>
      <c r="B100" s="13" t="n"/>
      <c r="C100" s="13" t="n"/>
      <c r="D100" s="13" t="n"/>
      <c r="E100" s="13" t="n"/>
      <c r="F100" s="13" t="n"/>
      <c r="G100" s="13" t="n"/>
      <c r="H100" s="13" t="n"/>
    </row>
    <row r="101">
      <c r="A101" s="13" t="n"/>
      <c r="B101" s="13" t="n"/>
      <c r="C101" s="13" t="n"/>
      <c r="D101" s="13" t="n"/>
      <c r="E101" s="13" t="n"/>
      <c r="F101" s="13" t="n"/>
      <c r="G101" s="13" t="n"/>
      <c r="H101" s="13" t="n"/>
    </row>
    <row r="102">
      <c r="A102" s="13" t="n"/>
      <c r="B102" s="13" t="n"/>
      <c r="C102" s="13" t="n"/>
      <c r="D102" s="13" t="n"/>
      <c r="E102" s="13" t="n"/>
      <c r="F102" s="13" t="n"/>
      <c r="G102" s="13" t="n"/>
      <c r="H102" s="13" t="n"/>
    </row>
    <row r="103">
      <c r="A103" s="13" t="n"/>
      <c r="B103" s="13" t="n"/>
      <c r="C103" s="13" t="n"/>
      <c r="D103" s="13" t="n"/>
      <c r="E103" s="13" t="n"/>
      <c r="F103" s="13" t="n"/>
      <c r="G103" s="13" t="n"/>
      <c r="H103" s="13" t="n"/>
    </row>
    <row r="104">
      <c r="A104" s="13" t="n"/>
      <c r="B104" s="13" t="n"/>
      <c r="C104" s="13" t="n"/>
      <c r="D104" s="13" t="n"/>
      <c r="E104" s="13" t="n"/>
      <c r="F104" s="13" t="n"/>
      <c r="G104" s="13" t="n"/>
      <c r="H104" s="13" t="n"/>
    </row>
    <row r="105">
      <c r="A105" s="13" t="n"/>
      <c r="B105" s="13" t="n"/>
      <c r="C105" s="13" t="n"/>
      <c r="D105" s="13" t="n"/>
      <c r="E105" s="13" t="n"/>
      <c r="F105" s="13" t="n"/>
      <c r="G105" s="13" t="n"/>
      <c r="H105" s="13" t="n"/>
    </row>
    <row r="106">
      <c r="A106" s="13" t="n"/>
      <c r="B106" s="13" t="n"/>
      <c r="C106" s="13" t="n"/>
      <c r="D106" s="13" t="n"/>
      <c r="E106" s="13" t="n"/>
      <c r="F106" s="13" t="n"/>
      <c r="G106" s="13" t="n"/>
      <c r="H106" s="13" t="n"/>
    </row>
    <row r="107">
      <c r="A107" s="13" t="n"/>
      <c r="B107" s="13" t="n"/>
      <c r="C107" s="13" t="n"/>
      <c r="D107" s="13" t="n"/>
      <c r="E107" s="13" t="n"/>
      <c r="F107" s="13" t="n"/>
      <c r="G107" s="13" t="n"/>
      <c r="H107" s="13" t="n"/>
    </row>
    <row r="108">
      <c r="A108" s="13" t="n"/>
      <c r="B108" s="13" t="n"/>
      <c r="C108" s="13" t="n"/>
      <c r="D108" s="13" t="n"/>
      <c r="E108" s="13" t="n"/>
      <c r="F108" s="13" t="n"/>
      <c r="G108" s="13" t="n"/>
      <c r="H108" s="13" t="n"/>
    </row>
    <row r="109">
      <c r="A109" s="13" t="n"/>
      <c r="B109" s="13" t="n"/>
      <c r="C109" s="13" t="n"/>
      <c r="D109" s="13" t="n"/>
      <c r="E109" s="13" t="n"/>
      <c r="F109" s="13" t="n"/>
      <c r="G109" s="13" t="n"/>
      <c r="H109" s="13" t="n"/>
    </row>
    <row r="110">
      <c r="A110" s="13" t="n"/>
      <c r="B110" s="13" t="n"/>
      <c r="C110" s="13" t="n"/>
      <c r="D110" s="13" t="n"/>
      <c r="E110" s="13" t="n"/>
      <c r="F110" s="13" t="n"/>
      <c r="G110" s="13" t="n"/>
      <c r="H110" s="13" t="n"/>
    </row>
    <row r="111">
      <c r="A111" s="13" t="n"/>
      <c r="B111" s="13" t="n"/>
      <c r="C111" s="13" t="n"/>
      <c r="D111" s="13" t="n"/>
      <c r="E111" s="13" t="n"/>
      <c r="F111" s="13" t="n"/>
      <c r="G111" s="13" t="n"/>
      <c r="H111" s="13" t="n"/>
    </row>
    <row r="112">
      <c r="A112" s="13" t="n"/>
      <c r="B112" s="13" t="n"/>
      <c r="C112" s="13" t="n"/>
      <c r="D112" s="13" t="n"/>
      <c r="E112" s="13" t="n"/>
      <c r="F112" s="13" t="n"/>
      <c r="G112" s="13" t="n"/>
      <c r="H112" s="13" t="n"/>
    </row>
    <row r="113">
      <c r="A113" s="13" t="n"/>
      <c r="B113" s="13" t="n"/>
      <c r="C113" s="13" t="n"/>
      <c r="D113" s="13" t="n"/>
      <c r="E113" s="13" t="n"/>
      <c r="F113" s="13" t="n"/>
      <c r="G113" s="13" t="n"/>
      <c r="H113" s="13" t="n"/>
    </row>
    <row r="114">
      <c r="A114" s="13" t="n"/>
      <c r="B114" s="13" t="n"/>
      <c r="C114" s="13" t="n"/>
      <c r="D114" s="13" t="n"/>
      <c r="E114" s="13" t="n"/>
      <c r="F114" s="13" t="n"/>
      <c r="G114" s="13" t="n"/>
      <c r="H114" s="13" t="n"/>
    </row>
    <row r="115">
      <c r="A115" s="13" t="n"/>
      <c r="B115" s="13" t="n"/>
      <c r="C115" s="13" t="n"/>
      <c r="D115" s="13" t="n"/>
      <c r="E115" s="13" t="n"/>
      <c r="F115" s="13" t="n"/>
      <c r="G115" s="13" t="n"/>
      <c r="H115" s="13" t="n"/>
    </row>
    <row r="116">
      <c r="A116" s="13" t="n"/>
      <c r="B116" s="13" t="n"/>
      <c r="C116" s="13" t="n"/>
      <c r="D116" s="13" t="n"/>
      <c r="E116" s="13" t="n"/>
      <c r="F116" s="13" t="n"/>
      <c r="G116" s="13" t="n"/>
      <c r="H116" s="13" t="n"/>
    </row>
    <row r="117">
      <c r="A117" s="13" t="n"/>
      <c r="B117" s="13" t="n"/>
      <c r="C117" s="13" t="n"/>
      <c r="D117" s="13" t="n"/>
      <c r="E117" s="13" t="n"/>
      <c r="F117" s="13" t="n"/>
      <c r="G117" s="13" t="n"/>
      <c r="H117" s="13" t="n"/>
    </row>
    <row r="118">
      <c r="A118" s="13" t="n"/>
      <c r="B118" s="13" t="n"/>
      <c r="C118" s="13" t="n"/>
      <c r="D118" s="13" t="n"/>
      <c r="E118" s="13" t="n"/>
      <c r="F118" s="13" t="n"/>
      <c r="G118" s="13" t="n"/>
      <c r="H118" s="13" t="n"/>
    </row>
    <row r="119">
      <c r="A119" s="13" t="n"/>
      <c r="B119" s="13" t="n"/>
      <c r="C119" s="13" t="n"/>
      <c r="D119" s="13" t="n"/>
      <c r="E119" s="13" t="n"/>
      <c r="F119" s="13" t="n"/>
      <c r="G119" s="13" t="n"/>
      <c r="H119" s="13" t="n"/>
    </row>
    <row r="120">
      <c r="A120" s="13" t="n"/>
      <c r="B120" s="13" t="n"/>
      <c r="C120" s="13" t="n"/>
      <c r="D120" s="13" t="n"/>
      <c r="E120" s="13" t="n"/>
      <c r="F120" s="13" t="n"/>
      <c r="G120" s="13" t="n"/>
      <c r="H120" s="13" t="n"/>
    </row>
    <row r="121">
      <c r="A121" s="13" t="n"/>
      <c r="B121" s="13" t="n"/>
      <c r="C121" s="13" t="n"/>
      <c r="D121" s="13" t="n"/>
      <c r="E121" s="13" t="n"/>
      <c r="F121" s="13" t="n"/>
      <c r="G121" s="13" t="n"/>
      <c r="H121" s="13" t="n"/>
    </row>
    <row r="122">
      <c r="A122" s="13" t="n"/>
      <c r="B122" s="13" t="n"/>
      <c r="C122" s="13" t="n"/>
      <c r="D122" s="13" t="n"/>
      <c r="E122" s="13" t="n"/>
      <c r="F122" s="13" t="n"/>
      <c r="G122" s="13" t="n"/>
      <c r="H122" s="13" t="n"/>
    </row>
    <row r="123">
      <c r="A123" s="13" t="n"/>
      <c r="B123" s="13" t="n"/>
      <c r="C123" s="13" t="n"/>
      <c r="D123" s="13" t="n"/>
      <c r="E123" s="13" t="n"/>
      <c r="F123" s="13" t="n"/>
      <c r="G123" s="13" t="n"/>
      <c r="H123" s="13" t="n"/>
    </row>
    <row r="124">
      <c r="A124" s="13" t="n"/>
      <c r="B124" s="13" t="n"/>
      <c r="C124" s="13" t="n"/>
      <c r="D124" s="13" t="n"/>
      <c r="E124" s="13" t="n"/>
      <c r="F124" s="13" t="n"/>
      <c r="G124" s="13" t="n"/>
      <c r="H124" s="13" t="n"/>
    </row>
    <row r="125">
      <c r="A125" s="13" t="n"/>
      <c r="B125" s="13" t="n"/>
      <c r="C125" s="13" t="n"/>
      <c r="D125" s="13" t="n"/>
      <c r="E125" s="13" t="n"/>
      <c r="F125" s="13" t="n"/>
      <c r="G125" s="13" t="n"/>
      <c r="H125" s="13" t="n"/>
    </row>
    <row r="126">
      <c r="A126" s="13" t="n"/>
      <c r="B126" s="13" t="n"/>
      <c r="C126" s="13" t="n"/>
      <c r="D126" s="13" t="n"/>
      <c r="E126" s="13" t="n"/>
      <c r="F126" s="13" t="n"/>
      <c r="G126" s="13" t="n"/>
      <c r="H126" s="13" t="n"/>
    </row>
    <row r="127">
      <c r="A127" s="13" t="n"/>
      <c r="B127" s="13" t="n"/>
      <c r="C127" s="13" t="n"/>
      <c r="D127" s="13" t="n"/>
      <c r="E127" s="13" t="n"/>
      <c r="F127" s="13" t="n"/>
      <c r="G127" s="13" t="n"/>
      <c r="H127" s="13" t="n"/>
    </row>
    <row r="128">
      <c r="A128" s="13" t="n"/>
      <c r="B128" s="13" t="n"/>
      <c r="C128" s="13" t="n"/>
      <c r="D128" s="13" t="n"/>
      <c r="E128" s="13" t="n"/>
      <c r="F128" s="13" t="n"/>
      <c r="G128" s="13" t="n"/>
      <c r="H128" s="13" t="n"/>
    </row>
    <row r="129">
      <c r="A129" s="13" t="n"/>
      <c r="B129" s="13" t="n"/>
      <c r="C129" s="13" t="n"/>
      <c r="D129" s="13" t="n"/>
      <c r="E129" s="13" t="n"/>
      <c r="F129" s="13" t="n"/>
      <c r="G129" s="13" t="n"/>
      <c r="H129" s="13" t="n"/>
    </row>
    <row r="130">
      <c r="A130" s="13" t="n"/>
      <c r="B130" s="13" t="n"/>
      <c r="C130" s="13" t="n"/>
      <c r="D130" s="13" t="n"/>
      <c r="E130" s="13" t="n"/>
      <c r="F130" s="13" t="n"/>
      <c r="G130" s="13" t="n"/>
      <c r="H130" s="13" t="n"/>
    </row>
    <row r="131">
      <c r="A131" s="13" t="n"/>
      <c r="B131" s="13" t="n"/>
      <c r="C131" s="13" t="n"/>
      <c r="D131" s="13" t="n"/>
      <c r="E131" s="13" t="n"/>
      <c r="F131" s="13" t="n"/>
      <c r="G131" s="13" t="n"/>
      <c r="H131" s="13" t="n"/>
    </row>
    <row r="132">
      <c r="A132" s="13" t="n"/>
      <c r="B132" s="13" t="n"/>
      <c r="C132" s="13" t="n"/>
      <c r="D132" s="13" t="n"/>
      <c r="E132" s="13" t="n"/>
      <c r="F132" s="13" t="n"/>
      <c r="G132" s="13" t="n"/>
      <c r="H132" s="13" t="n"/>
    </row>
    <row r="133">
      <c r="A133" s="13" t="n"/>
      <c r="B133" s="13" t="n"/>
      <c r="C133" s="13" t="n"/>
      <c r="D133" s="13" t="n"/>
      <c r="E133" s="13" t="n"/>
      <c r="F133" s="13" t="n"/>
      <c r="G133" s="13" t="n"/>
      <c r="H133" s="13" t="n"/>
    </row>
    <row r="134">
      <c r="A134" s="13" t="n"/>
      <c r="B134" s="13" t="n"/>
      <c r="C134" s="13" t="n"/>
      <c r="D134" s="13" t="n"/>
      <c r="E134" s="13" t="n"/>
      <c r="F134" s="13" t="n"/>
      <c r="G134" s="13" t="n"/>
      <c r="H134" s="13" t="n"/>
    </row>
    <row r="135">
      <c r="A135" s="13" t="n"/>
      <c r="B135" s="13" t="n"/>
      <c r="C135" s="13" t="n"/>
      <c r="D135" s="13" t="n"/>
      <c r="E135" s="13" t="n"/>
      <c r="F135" s="13" t="n"/>
      <c r="G135" s="13" t="n"/>
      <c r="H135" s="13" t="n"/>
    </row>
    <row r="136">
      <c r="A136" s="13" t="n"/>
      <c r="B136" s="13" t="n"/>
      <c r="C136" s="13" t="n"/>
      <c r="D136" s="13" t="n"/>
      <c r="E136" s="13" t="n"/>
      <c r="F136" s="13" t="n"/>
      <c r="G136" s="13" t="n"/>
      <c r="H136" s="13" t="n"/>
    </row>
    <row r="137">
      <c r="A137" s="13" t="n"/>
      <c r="B137" s="13" t="n"/>
      <c r="C137" s="13" t="n"/>
      <c r="D137" s="13" t="n"/>
      <c r="E137" s="13" t="n"/>
      <c r="F137" s="13" t="n"/>
      <c r="G137" s="13" t="n"/>
      <c r="H137" s="13" t="n"/>
    </row>
    <row r="138">
      <c r="A138" s="13" t="n"/>
      <c r="B138" s="13" t="n"/>
      <c r="C138" s="13" t="n"/>
      <c r="D138" s="13" t="n"/>
      <c r="E138" s="13" t="n"/>
      <c r="F138" s="13" t="n"/>
      <c r="G138" s="13" t="n"/>
      <c r="H138" s="13" t="n"/>
    </row>
    <row r="139">
      <c r="A139" s="13" t="n"/>
      <c r="B139" s="13" t="n"/>
      <c r="C139" s="13" t="n"/>
      <c r="D139" s="13" t="n"/>
      <c r="E139" s="13" t="n"/>
      <c r="F139" s="13" t="n"/>
      <c r="G139" s="13" t="n"/>
      <c r="H139" s="13" t="n"/>
    </row>
    <row r="140">
      <c r="A140" s="13" t="n"/>
      <c r="B140" s="13" t="n"/>
      <c r="C140" s="13" t="n"/>
      <c r="D140" s="13" t="n"/>
      <c r="E140" s="13" t="n"/>
      <c r="F140" s="13" t="n"/>
      <c r="G140" s="13" t="n"/>
      <c r="H140" s="13" t="n"/>
    </row>
    <row r="141">
      <c r="A141" s="13" t="n"/>
      <c r="B141" s="13" t="n"/>
      <c r="C141" s="13" t="n"/>
      <c r="D141" s="13" t="n"/>
      <c r="E141" s="13" t="n"/>
      <c r="F141" s="13" t="n"/>
      <c r="G141" s="13" t="n"/>
      <c r="H141" s="13" t="n"/>
    </row>
    <row r="142">
      <c r="A142" s="13" t="n"/>
      <c r="B142" s="13" t="n"/>
      <c r="C142" s="13" t="n"/>
      <c r="D142" s="13" t="n"/>
      <c r="E142" s="13" t="n"/>
      <c r="F142" s="13" t="n"/>
      <c r="G142" s="13" t="n"/>
      <c r="H142" s="13" t="n"/>
    </row>
    <row r="143">
      <c r="A143" s="13" t="n"/>
      <c r="B143" s="13" t="n"/>
      <c r="C143" s="13" t="n"/>
      <c r="D143" s="13" t="n"/>
      <c r="E143" s="13" t="n"/>
      <c r="F143" s="13" t="n"/>
      <c r="G143" s="13" t="n"/>
      <c r="H143" s="13" t="n"/>
    </row>
    <row r="144">
      <c r="A144" s="13" t="n"/>
      <c r="B144" s="13" t="n"/>
      <c r="C144" s="13" t="n"/>
      <c r="D144" s="13" t="n"/>
      <c r="E144" s="13" t="n"/>
      <c r="F144" s="13" t="n"/>
      <c r="G144" s="13" t="n"/>
      <c r="H144" s="13" t="n"/>
    </row>
    <row r="145">
      <c r="A145" s="13" t="n"/>
      <c r="B145" s="13" t="n"/>
      <c r="C145" s="13" t="n"/>
      <c r="D145" s="13" t="n"/>
      <c r="E145" s="13" t="n"/>
      <c r="F145" s="13" t="n"/>
      <c r="G145" s="13" t="n"/>
      <c r="H145" s="13" t="n"/>
    </row>
    <row r="146">
      <c r="A146" s="13" t="n"/>
      <c r="B146" s="13" t="n"/>
      <c r="C146" s="13" t="n"/>
      <c r="D146" s="13" t="n"/>
      <c r="E146" s="13" t="n"/>
      <c r="F146" s="13" t="n"/>
      <c r="G146" s="13" t="n"/>
      <c r="H146" s="13" t="n"/>
    </row>
    <row r="147">
      <c r="A147" s="13" t="n"/>
      <c r="B147" s="13" t="n"/>
      <c r="C147" s="13" t="n"/>
      <c r="D147" s="13" t="n"/>
      <c r="E147" s="13" t="n"/>
      <c r="F147" s="13" t="n"/>
      <c r="G147" s="13" t="n"/>
      <c r="H147" s="13" t="n"/>
    </row>
    <row r="148">
      <c r="A148" s="13" t="n"/>
      <c r="B148" s="13" t="n"/>
      <c r="C148" s="13" t="n"/>
      <c r="D148" s="13" t="n"/>
      <c r="E148" s="13" t="n"/>
      <c r="F148" s="13" t="n"/>
      <c r="G148" s="13" t="n"/>
      <c r="H148" s="13" t="n"/>
    </row>
    <row r="149">
      <c r="A149" s="13" t="n"/>
      <c r="B149" s="13" t="n"/>
      <c r="C149" s="13" t="n"/>
      <c r="D149" s="13" t="n"/>
      <c r="E149" s="13" t="n"/>
      <c r="F149" s="13" t="n"/>
      <c r="G149" s="13" t="n"/>
      <c r="H149" s="13" t="n"/>
    </row>
    <row r="150">
      <c r="A150" s="13" t="n"/>
      <c r="B150" s="13" t="n"/>
      <c r="C150" s="13" t="n"/>
      <c r="D150" s="13" t="n"/>
      <c r="E150" s="13" t="n"/>
      <c r="F150" s="13" t="n"/>
      <c r="G150" s="13" t="n"/>
      <c r="H150" s="13" t="n"/>
    </row>
    <row r="151">
      <c r="A151" s="13" t="n"/>
      <c r="B151" s="13" t="n"/>
      <c r="C151" s="13" t="n"/>
      <c r="D151" s="13" t="n"/>
      <c r="E151" s="13" t="n"/>
      <c r="F151" s="13" t="n"/>
      <c r="G151" s="13" t="n"/>
      <c r="H151" s="13" t="n"/>
    </row>
    <row r="152">
      <c r="A152" s="13" t="n"/>
      <c r="B152" s="13" t="n"/>
      <c r="C152" s="13" t="n"/>
      <c r="D152" s="13" t="n"/>
      <c r="E152" s="13" t="n"/>
      <c r="F152" s="13" t="n"/>
      <c r="G152" s="13" t="n"/>
      <c r="H152" s="13" t="n"/>
    </row>
    <row r="153">
      <c r="A153" s="13" t="n"/>
      <c r="B153" s="13" t="n"/>
      <c r="C153" s="13" t="n"/>
      <c r="D153" s="13" t="n"/>
      <c r="E153" s="13" t="n"/>
      <c r="F153" s="13" t="n"/>
      <c r="G153" s="13" t="n"/>
      <c r="H153" s="13" t="n"/>
    </row>
    <row r="154">
      <c r="A154" s="13" t="n"/>
      <c r="B154" s="13" t="n"/>
      <c r="C154" s="13" t="n"/>
      <c r="D154" s="13" t="n"/>
      <c r="E154" s="13" t="n"/>
      <c r="F154" s="13" t="n"/>
      <c r="G154" s="13" t="n"/>
      <c r="H154" s="13" t="n"/>
    </row>
    <row r="155">
      <c r="A155" s="13" t="n"/>
      <c r="B155" s="13" t="n"/>
      <c r="C155" s="13" t="n"/>
      <c r="D155" s="13" t="n"/>
      <c r="E155" s="13" t="n"/>
      <c r="F155" s="13" t="n"/>
      <c r="G155" s="13" t="n"/>
      <c r="H155" s="13" t="n"/>
    </row>
    <row r="156">
      <c r="A156" s="13" t="n"/>
      <c r="B156" s="13" t="n"/>
      <c r="C156" s="13" t="n"/>
      <c r="D156" s="13" t="n"/>
      <c r="E156" s="13" t="n"/>
      <c r="F156" s="13" t="n"/>
      <c r="G156" s="13" t="n"/>
      <c r="H156" s="13" t="n"/>
    </row>
    <row r="157">
      <c r="A157" s="13" t="n"/>
      <c r="B157" s="13" t="n"/>
      <c r="C157" s="13" t="n"/>
      <c r="D157" s="13" t="n"/>
      <c r="E157" s="13" t="n"/>
      <c r="F157" s="13" t="n"/>
      <c r="G157" s="13" t="n"/>
      <c r="H157" s="13" t="n"/>
    </row>
    <row r="158">
      <c r="A158" s="13" t="n"/>
      <c r="B158" s="13" t="n"/>
      <c r="C158" s="13" t="n"/>
      <c r="D158" s="13" t="n"/>
      <c r="E158" s="13" t="n"/>
      <c r="F158" s="13" t="n"/>
      <c r="G158" s="13" t="n"/>
      <c r="H158" s="13" t="n"/>
    </row>
    <row r="159">
      <c r="A159" s="13" t="n"/>
      <c r="B159" s="13" t="n"/>
      <c r="C159" s="13" t="n"/>
      <c r="D159" s="13" t="n"/>
      <c r="E159" s="13" t="n"/>
      <c r="F159" s="13" t="n"/>
      <c r="G159" s="13" t="n"/>
      <c r="H159" s="13" t="n"/>
    </row>
    <row r="160">
      <c r="A160" s="13" t="n"/>
      <c r="B160" s="13" t="n"/>
      <c r="C160" s="13" t="n"/>
      <c r="D160" s="13" t="n"/>
      <c r="E160" s="13" t="n"/>
      <c r="F160" s="13" t="n"/>
      <c r="G160" s="13" t="n"/>
      <c r="H160" s="13" t="n"/>
    </row>
    <row r="161">
      <c r="A161" s="13" t="n"/>
      <c r="B161" s="13" t="n"/>
      <c r="C161" s="13" t="n"/>
      <c r="D161" s="13" t="n"/>
      <c r="E161" s="13" t="n"/>
      <c r="F161" s="13" t="n"/>
      <c r="G161" s="13" t="n"/>
      <c r="H161" s="13" t="n"/>
    </row>
    <row r="162">
      <c r="A162" s="13" t="n"/>
      <c r="B162" s="13" t="n"/>
      <c r="C162" s="13" t="n"/>
      <c r="D162" s="13" t="n"/>
      <c r="E162" s="13" t="n"/>
      <c r="F162" s="13" t="n"/>
      <c r="G162" s="13" t="n"/>
      <c r="H162" s="13" t="n"/>
    </row>
    <row r="163">
      <c r="A163" s="13" t="n"/>
      <c r="B163" s="13" t="n"/>
      <c r="C163" s="13" t="n"/>
      <c r="D163" s="13" t="n"/>
      <c r="E163" s="13" t="n"/>
      <c r="F163" s="13" t="n"/>
      <c r="G163" s="13" t="n"/>
      <c r="H163" s="13" t="n"/>
    </row>
    <row r="164">
      <c r="A164" s="13" t="n"/>
      <c r="B164" s="13" t="n"/>
      <c r="C164" s="13" t="n"/>
      <c r="D164" s="13" t="n"/>
      <c r="E164" s="13" t="n"/>
      <c r="F164" s="13" t="n"/>
      <c r="G164" s="13" t="n"/>
      <c r="H164" s="13" t="n"/>
    </row>
    <row r="165">
      <c r="A165" s="13" t="n"/>
      <c r="B165" s="13" t="n"/>
      <c r="C165" s="13" t="n"/>
      <c r="D165" s="13" t="n"/>
      <c r="E165" s="13" t="n"/>
      <c r="F165" s="13" t="n"/>
      <c r="G165" s="13" t="n"/>
      <c r="H165" s="13" t="n"/>
    </row>
    <row r="166">
      <c r="A166" s="13" t="n"/>
      <c r="B166" s="13" t="n"/>
      <c r="C166" s="13" t="n"/>
      <c r="D166" s="13" t="n"/>
      <c r="E166" s="13" t="n"/>
      <c r="F166" s="13" t="n"/>
      <c r="G166" s="13" t="n"/>
      <c r="H166" s="13" t="n"/>
    </row>
    <row r="167">
      <c r="A167" s="13" t="n"/>
      <c r="B167" s="13" t="n"/>
      <c r="C167" s="13" t="n"/>
      <c r="D167" s="13" t="n"/>
      <c r="E167" s="13" t="n"/>
      <c r="F167" s="13" t="n"/>
      <c r="G167" s="13" t="n"/>
      <c r="H167" s="13" t="n"/>
    </row>
    <row r="168">
      <c r="A168" s="13" t="n"/>
      <c r="B168" s="13" t="n"/>
      <c r="C168" s="13" t="n"/>
      <c r="D168" s="13" t="n"/>
      <c r="E168" s="13" t="n"/>
      <c r="F168" s="13" t="n"/>
      <c r="G168" s="13" t="n"/>
      <c r="H168" s="13" t="n"/>
    </row>
    <row r="169">
      <c r="A169" s="13" t="n"/>
      <c r="B169" s="13" t="n"/>
      <c r="C169" s="13" t="n"/>
      <c r="D169" s="13" t="n"/>
      <c r="E169" s="13" t="n"/>
      <c r="F169" s="13" t="n"/>
      <c r="G169" s="13" t="n"/>
      <c r="H169" s="13" t="n"/>
    </row>
    <row r="170">
      <c r="A170" s="13" t="n"/>
      <c r="B170" s="13" t="n"/>
      <c r="C170" s="13" t="n"/>
      <c r="D170" s="13" t="n"/>
      <c r="E170" s="13" t="n"/>
      <c r="F170" s="13" t="n"/>
      <c r="G170" s="13" t="n"/>
      <c r="H170" s="13" t="n"/>
    </row>
    <row r="171">
      <c r="A171" s="13" t="n"/>
      <c r="B171" s="13" t="n"/>
      <c r="C171" s="13" t="n"/>
      <c r="D171" s="13" t="n"/>
      <c r="E171" s="13" t="n"/>
      <c r="F171" s="13" t="n"/>
      <c r="G171" s="13" t="n"/>
      <c r="H171" s="13" t="n"/>
    </row>
    <row r="172">
      <c r="A172" s="13" t="n"/>
      <c r="B172" s="13" t="n"/>
      <c r="C172" s="13" t="n"/>
      <c r="D172" s="13" t="n"/>
      <c r="E172" s="13" t="n"/>
      <c r="F172" s="13" t="n"/>
      <c r="G172" s="13" t="n"/>
      <c r="H172" s="13" t="n"/>
    </row>
    <row r="173">
      <c r="A173" s="13" t="n"/>
      <c r="B173" s="13" t="n"/>
      <c r="C173" s="13" t="n"/>
      <c r="D173" s="13" t="n"/>
      <c r="E173" s="13" t="n"/>
      <c r="F173" s="13" t="n"/>
      <c r="G173" s="13" t="n"/>
      <c r="H173" s="13" t="n"/>
    </row>
    <row r="174">
      <c r="A174" s="13" t="n"/>
      <c r="B174" s="13" t="n"/>
      <c r="C174" s="13" t="n"/>
      <c r="D174" s="13" t="n"/>
      <c r="E174" s="13" t="n"/>
      <c r="F174" s="13" t="n"/>
      <c r="G174" s="13" t="n"/>
      <c r="H174" s="13" t="n"/>
    </row>
    <row r="175">
      <c r="A175" s="13" t="n"/>
      <c r="B175" s="13" t="n"/>
      <c r="C175" s="13" t="n"/>
      <c r="D175" s="13" t="n"/>
      <c r="E175" s="13" t="n"/>
      <c r="F175" s="13" t="n"/>
      <c r="G175" s="13" t="n"/>
      <c r="H175" s="13" t="n"/>
    </row>
    <row r="176">
      <c r="A176" s="13" t="n"/>
      <c r="B176" s="13" t="n"/>
      <c r="C176" s="13" t="n"/>
      <c r="D176" s="13" t="n"/>
      <c r="E176" s="13" t="n"/>
      <c r="F176" s="13" t="n"/>
      <c r="G176" s="13" t="n"/>
      <c r="H176" s="13" t="n"/>
    </row>
    <row r="177">
      <c r="A177" s="13" t="n"/>
      <c r="B177" s="13" t="n"/>
      <c r="C177" s="13" t="n"/>
      <c r="D177" s="13" t="n"/>
      <c r="E177" s="13" t="n"/>
      <c r="F177" s="13" t="n"/>
      <c r="G177" s="13" t="n"/>
      <c r="H177" s="13" t="n"/>
    </row>
    <row r="178">
      <c r="A178" s="13" t="n"/>
      <c r="B178" s="13" t="n"/>
      <c r="C178" s="13" t="n"/>
      <c r="D178" s="13" t="n"/>
      <c r="E178" s="13" t="n"/>
      <c r="F178" s="13" t="n"/>
      <c r="G178" s="13" t="n"/>
      <c r="H178" s="13" t="n"/>
    </row>
    <row r="179">
      <c r="A179" s="13" t="n"/>
      <c r="B179" s="13" t="n"/>
      <c r="C179" s="13" t="n"/>
      <c r="D179" s="13" t="n"/>
      <c r="E179" s="13" t="n"/>
      <c r="F179" s="13" t="n"/>
      <c r="G179" s="13" t="n"/>
      <c r="H179" s="13" t="n"/>
    </row>
    <row r="180">
      <c r="A180" s="13" t="n"/>
      <c r="B180" s="13" t="n"/>
      <c r="C180" s="13" t="n"/>
      <c r="D180" s="13" t="n"/>
      <c r="E180" s="13" t="n"/>
      <c r="F180" s="13" t="n"/>
      <c r="G180" s="13" t="n"/>
      <c r="H180" s="13" t="n"/>
    </row>
    <row r="181">
      <c r="A181" s="13" t="n"/>
      <c r="B181" s="13" t="n"/>
      <c r="C181" s="13" t="n"/>
      <c r="D181" s="13" t="n"/>
      <c r="E181" s="13" t="n"/>
      <c r="F181" s="13" t="n"/>
      <c r="G181" s="13" t="n"/>
      <c r="H181" s="13" t="n"/>
    </row>
    <row r="182">
      <c r="A182" s="13" t="n"/>
      <c r="B182" s="13" t="n"/>
      <c r="C182" s="13" t="n"/>
      <c r="D182" s="13" t="n"/>
      <c r="E182" s="13" t="n"/>
      <c r="F182" s="13" t="n"/>
      <c r="G182" s="13" t="n"/>
      <c r="H182" s="13" t="n"/>
    </row>
    <row r="183">
      <c r="A183" s="13" t="n"/>
      <c r="B183" s="13" t="n"/>
      <c r="C183" s="13" t="n"/>
      <c r="D183" s="13" t="n"/>
      <c r="E183" s="13" t="n"/>
      <c r="F183" s="13" t="n"/>
      <c r="G183" s="13" t="n"/>
      <c r="H183" s="13" t="n"/>
    </row>
    <row r="184">
      <c r="A184" s="13" t="n"/>
      <c r="B184" s="13" t="n"/>
      <c r="C184" s="13" t="n"/>
      <c r="D184" s="13" t="n"/>
      <c r="E184" s="13" t="n"/>
      <c r="F184" s="13" t="n"/>
      <c r="G184" s="13" t="n"/>
      <c r="H184" s="13" t="n"/>
    </row>
    <row r="185">
      <c r="A185" s="13" t="n"/>
      <c r="B185" s="13" t="n"/>
      <c r="C185" s="13" t="n"/>
      <c r="D185" s="13" t="n"/>
      <c r="E185" s="13" t="n"/>
      <c r="F185" s="13" t="n"/>
      <c r="G185" s="13" t="n"/>
      <c r="H185" s="13" t="n"/>
    </row>
    <row r="186">
      <c r="A186" s="13" t="n"/>
      <c r="B186" s="13" t="n"/>
      <c r="C186" s="13" t="n"/>
      <c r="D186" s="13" t="n"/>
      <c r="E186" s="13" t="n"/>
      <c r="F186" s="13" t="n"/>
      <c r="G186" s="13" t="n"/>
      <c r="H186" s="13" t="n"/>
    </row>
    <row r="187">
      <c r="A187" s="13" t="n"/>
      <c r="B187" s="13" t="n"/>
      <c r="C187" s="13" t="n"/>
      <c r="D187" s="13" t="n"/>
      <c r="E187" s="13" t="n"/>
      <c r="F187" s="13" t="n"/>
      <c r="G187" s="13" t="n"/>
      <c r="H187" s="13" t="n"/>
    </row>
    <row r="188">
      <c r="A188" s="13" t="n"/>
      <c r="B188" s="13" t="n"/>
      <c r="C188" s="13" t="n"/>
      <c r="D188" s="13" t="n"/>
      <c r="E188" s="13" t="n"/>
      <c r="F188" s="13" t="n"/>
      <c r="G188" s="13" t="n"/>
      <c r="H188" s="13" t="n"/>
    </row>
    <row r="189">
      <c r="A189" s="13" t="n"/>
      <c r="B189" s="13" t="n"/>
      <c r="C189" s="13" t="n"/>
      <c r="D189" s="13" t="n"/>
      <c r="E189" s="13" t="n"/>
      <c r="F189" s="13" t="n"/>
      <c r="G189" s="13" t="n"/>
      <c r="H189" s="13" t="n"/>
    </row>
    <row r="190">
      <c r="A190" s="13" t="n"/>
      <c r="B190" s="13" t="n"/>
      <c r="C190" s="13" t="n"/>
      <c r="D190" s="13" t="n"/>
      <c r="E190" s="13" t="n"/>
      <c r="F190" s="13" t="n"/>
      <c r="G190" s="13" t="n"/>
      <c r="H190" s="13" t="n"/>
    </row>
    <row r="191">
      <c r="A191" s="13" t="n"/>
      <c r="B191" s="13" t="n"/>
      <c r="C191" s="13" t="n"/>
      <c r="D191" s="13" t="n"/>
      <c r="E191" s="13" t="n"/>
      <c r="F191" s="13" t="n"/>
      <c r="G191" s="13" t="n"/>
      <c r="H191" s="13" t="n"/>
    </row>
    <row r="192">
      <c r="A192" s="13" t="n"/>
      <c r="B192" s="13" t="n"/>
      <c r="C192" s="13" t="n"/>
      <c r="D192" s="13" t="n"/>
      <c r="E192" s="13" t="n"/>
      <c r="F192" s="13" t="n"/>
      <c r="G192" s="13" t="n"/>
      <c r="H192" s="13" t="n"/>
    </row>
    <row r="193">
      <c r="A193" s="13" t="n"/>
      <c r="B193" s="13" t="n"/>
      <c r="C193" s="13" t="n"/>
      <c r="D193" s="13" t="n"/>
      <c r="E193" s="13" t="n"/>
      <c r="F193" s="13" t="n"/>
      <c r="G193" s="13" t="n"/>
      <c r="H193" s="13" t="n"/>
    </row>
    <row r="194">
      <c r="A194" s="13" t="n"/>
      <c r="B194" s="13" t="n"/>
      <c r="C194" s="13" t="n"/>
      <c r="D194" s="13" t="n"/>
      <c r="E194" s="13" t="n"/>
      <c r="F194" s="13" t="n"/>
      <c r="G194" s="13" t="n"/>
      <c r="H194" s="13" t="n"/>
    </row>
    <row r="195">
      <c r="A195" s="13" t="n"/>
      <c r="B195" s="13" t="n"/>
      <c r="C195" s="13" t="n"/>
      <c r="D195" s="13" t="n"/>
      <c r="E195" s="13" t="n"/>
      <c r="F195" s="13" t="n"/>
      <c r="G195" s="13" t="n"/>
      <c r="H195" s="13" t="n"/>
    </row>
    <row r="196">
      <c r="A196" s="13" t="n"/>
      <c r="B196" s="13" t="n"/>
      <c r="C196" s="13" t="n"/>
      <c r="D196" s="13" t="n"/>
      <c r="E196" s="13" t="n"/>
      <c r="F196" s="13" t="n"/>
      <c r="G196" s="13" t="n"/>
      <c r="H196" s="13" t="n"/>
    </row>
    <row r="197">
      <c r="A197" s="13" t="n"/>
      <c r="B197" s="13" t="n"/>
      <c r="C197" s="13" t="n"/>
      <c r="D197" s="13" t="n"/>
      <c r="E197" s="13" t="n"/>
      <c r="F197" s="13" t="n"/>
      <c r="G197" s="13" t="n"/>
      <c r="H197" s="13" t="n"/>
    </row>
    <row r="198">
      <c r="A198" s="13" t="n"/>
      <c r="B198" s="13" t="n"/>
      <c r="C198" s="13" t="n"/>
      <c r="D198" s="13" t="n"/>
      <c r="E198" s="13" t="n"/>
      <c r="F198" s="13" t="n"/>
      <c r="G198" s="13" t="n"/>
      <c r="H198" s="13" t="n"/>
    </row>
    <row r="199">
      <c r="A199" s="13" t="n"/>
      <c r="B199" s="13" t="n"/>
      <c r="C199" s="13" t="n"/>
      <c r="D199" s="13" t="n"/>
      <c r="E199" s="13" t="n"/>
      <c r="F199" s="13" t="n"/>
      <c r="G199" s="13" t="n"/>
      <c r="H199" s="13" t="n"/>
    </row>
    <row r="200">
      <c r="A200" s="13" t="n"/>
      <c r="B200" s="13" t="n"/>
      <c r="C200" s="13" t="n"/>
      <c r="D200" s="13" t="n"/>
      <c r="E200" s="13" t="n"/>
      <c r="F200" s="13" t="n"/>
      <c r="G200" s="13" t="n"/>
      <c r="H200" s="13" t="n"/>
    </row>
    <row r="201">
      <c r="A201" s="13" t="n"/>
      <c r="B201" s="13" t="n"/>
      <c r="C201" s="13" t="n"/>
      <c r="D201" s="13" t="n"/>
      <c r="E201" s="13" t="n"/>
      <c r="F201" s="13" t="n"/>
      <c r="G201" s="13" t="n"/>
      <c r="H201" s="13" t="n"/>
    </row>
    <row r="202">
      <c r="A202" s="13" t="n"/>
      <c r="B202" s="13" t="n"/>
      <c r="C202" s="13" t="n"/>
      <c r="D202" s="13" t="n"/>
      <c r="E202" s="13" t="n"/>
      <c r="F202" s="13" t="n"/>
      <c r="G202" s="13" t="n"/>
      <c r="H202" s="13" t="n"/>
    </row>
  </sheetData>
  <mergeCells count="1">
    <mergeCell ref="A1:H1"/>
  </mergeCells>
  <dataValidations count="2">
    <dataValidation sqref="D3:D202" showDropDown="0" showInputMessage="0" showErrorMessage="0" allowBlank="1" type="list">
      <formula1>"Revenue,COGS,OPEX,"</formula1>
    </dataValidation>
    <dataValidation sqref="E3:E202" showDropDown="0" showInputMessage="0" showErrorMessage="0" allowBlank="1" type="list">
      <formula1>"Operating,Investing,Financing,"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303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8" customWidth="1" min="2" max="2"/>
    <col width="18" customWidth="1" min="3" max="3"/>
    <col width="12" customWidth="1" min="4" max="4"/>
    <col width="18" customWidth="1" min="5" max="5"/>
    <col width="16" customWidth="1" min="6" max="6"/>
    <col width="16" customWidth="1" min="7" max="7"/>
    <col width="22" customWidth="1" min="8" max="8"/>
  </cols>
  <sheetData>
    <row r="1">
      <c r="A1" s="1" t="inlineStr">
        <is>
          <t>NGÂN SÁCH (BUDGET) - TUỲ CHỌN</t>
        </is>
      </c>
    </row>
    <row r="2">
      <c r="A2" s="5" t="inlineStr">
        <is>
          <t>Năm</t>
        </is>
      </c>
      <c r="B2" s="5" t="inlineStr">
        <is>
          <t>Tháng</t>
        </is>
      </c>
      <c r="C2" s="5" t="inlineStr">
        <is>
          <t>Report Group</t>
        </is>
      </c>
      <c r="D2" s="5" t="inlineStr">
        <is>
          <t>P&amp;L Type</t>
        </is>
      </c>
      <c r="E2" s="5" t="inlineStr">
        <is>
          <t>Dept/Cost Center</t>
        </is>
      </c>
      <c r="F2" s="5" t="inlineStr">
        <is>
          <t>Project</t>
        </is>
      </c>
      <c r="G2" s="5" t="inlineStr">
        <is>
          <t>Budget Amount</t>
        </is>
      </c>
      <c r="H2" s="5" t="inlineStr">
        <is>
          <t>Note</t>
        </is>
      </c>
    </row>
    <row r="3">
      <c r="A3">
        <f>Settings!$B$3</f>
        <v/>
      </c>
      <c r="B3" s="7" t="n"/>
      <c r="C3" s="7" t="n"/>
      <c r="D3" s="7" t="n"/>
      <c r="E3" s="7" t="n"/>
      <c r="F3" s="7" t="n"/>
      <c r="G3" s="14" t="n"/>
      <c r="H3" s="7" t="n"/>
    </row>
    <row r="4">
      <c r="A4">
        <f>Settings!$B$3</f>
        <v/>
      </c>
      <c r="B4" s="7" t="n"/>
      <c r="C4" s="7" t="n"/>
      <c r="D4" s="7" t="n"/>
      <c r="E4" s="7" t="n"/>
      <c r="F4" s="7" t="n"/>
      <c r="G4" s="14" t="n"/>
      <c r="H4" s="7" t="n"/>
    </row>
    <row r="5">
      <c r="A5">
        <f>Settings!$B$3</f>
        <v/>
      </c>
      <c r="B5" s="7" t="n"/>
      <c r="C5" s="7" t="n"/>
      <c r="D5" s="7" t="n"/>
      <c r="E5" s="7" t="n"/>
      <c r="F5" s="7" t="n"/>
      <c r="G5" s="14" t="n"/>
      <c r="H5" s="7" t="n"/>
    </row>
    <row r="6">
      <c r="A6">
        <f>Settings!$B$3</f>
        <v/>
      </c>
      <c r="B6" s="7" t="n"/>
      <c r="C6" s="7" t="n"/>
      <c r="D6" s="7" t="n"/>
      <c r="E6" s="7" t="n"/>
      <c r="F6" s="7" t="n"/>
      <c r="G6" s="14" t="n"/>
      <c r="H6" s="7" t="n"/>
    </row>
    <row r="7">
      <c r="A7">
        <f>Settings!$B$3</f>
        <v/>
      </c>
      <c r="B7" s="7" t="n"/>
      <c r="C7" s="7" t="n"/>
      <c r="D7" s="7" t="n"/>
      <c r="E7" s="7" t="n"/>
      <c r="F7" s="7" t="n"/>
      <c r="G7" s="14" t="n"/>
      <c r="H7" s="7" t="n"/>
    </row>
    <row r="8">
      <c r="A8">
        <f>Settings!$B$3</f>
        <v/>
      </c>
      <c r="B8" s="7" t="n"/>
      <c r="C8" s="7" t="n"/>
      <c r="D8" s="7" t="n"/>
      <c r="E8" s="7" t="n"/>
      <c r="F8" s="7" t="n"/>
      <c r="G8" s="14" t="n"/>
      <c r="H8" s="7" t="n"/>
    </row>
    <row r="9">
      <c r="A9">
        <f>Settings!$B$3</f>
        <v/>
      </c>
      <c r="B9" s="7" t="n"/>
      <c r="C9" s="7" t="n"/>
      <c r="D9" s="7" t="n"/>
      <c r="E9" s="7" t="n"/>
      <c r="F9" s="7" t="n"/>
      <c r="G9" s="14" t="n"/>
      <c r="H9" s="7" t="n"/>
    </row>
    <row r="10">
      <c r="A10">
        <f>Settings!$B$3</f>
        <v/>
      </c>
      <c r="B10" s="7" t="n"/>
      <c r="C10" s="7" t="n"/>
      <c r="D10" s="7" t="n"/>
      <c r="E10" s="7" t="n"/>
      <c r="F10" s="7" t="n"/>
      <c r="G10" s="14" t="n"/>
      <c r="H10" s="7" t="n"/>
    </row>
    <row r="11">
      <c r="A11">
        <f>Settings!$B$3</f>
        <v/>
      </c>
      <c r="B11" s="7" t="n"/>
      <c r="C11" s="7" t="n"/>
      <c r="D11" s="7" t="n"/>
      <c r="E11" s="7" t="n"/>
      <c r="F11" s="7" t="n"/>
      <c r="G11" s="14" t="n"/>
      <c r="H11" s="7" t="n"/>
    </row>
    <row r="12">
      <c r="A12">
        <f>Settings!$B$3</f>
        <v/>
      </c>
      <c r="B12" s="7" t="n"/>
      <c r="C12" s="7" t="n"/>
      <c r="D12" s="7" t="n"/>
      <c r="E12" s="7" t="n"/>
      <c r="F12" s="7" t="n"/>
      <c r="G12" s="14" t="n"/>
      <c r="H12" s="7" t="n"/>
    </row>
    <row r="13">
      <c r="A13">
        <f>Settings!$B$3</f>
        <v/>
      </c>
      <c r="B13" s="7" t="n"/>
      <c r="C13" s="7" t="n"/>
      <c r="D13" s="7" t="n"/>
      <c r="E13" s="7" t="n"/>
      <c r="F13" s="7" t="n"/>
      <c r="G13" s="14" t="n"/>
      <c r="H13" s="7" t="n"/>
    </row>
    <row r="14">
      <c r="A14">
        <f>Settings!$B$3</f>
        <v/>
      </c>
      <c r="B14" s="7" t="n"/>
      <c r="C14" s="7" t="n"/>
      <c r="D14" s="7" t="n"/>
      <c r="E14" s="7" t="n"/>
      <c r="F14" s="7" t="n"/>
      <c r="G14" s="14" t="n"/>
      <c r="H14" s="7" t="n"/>
    </row>
    <row r="15">
      <c r="A15">
        <f>Settings!$B$3</f>
        <v/>
      </c>
      <c r="B15" s="7" t="n"/>
      <c r="C15" s="7" t="n"/>
      <c r="D15" s="7" t="n"/>
      <c r="E15" s="7" t="n"/>
      <c r="F15" s="7" t="n"/>
      <c r="G15" s="14" t="n"/>
      <c r="H15" s="7" t="n"/>
    </row>
    <row r="16">
      <c r="A16">
        <f>Settings!$B$3</f>
        <v/>
      </c>
      <c r="B16" s="7" t="n"/>
      <c r="C16" s="7" t="n"/>
      <c r="D16" s="7" t="n"/>
      <c r="E16" s="7" t="n"/>
      <c r="F16" s="7" t="n"/>
      <c r="G16" s="14" t="n"/>
      <c r="H16" s="7" t="n"/>
    </row>
    <row r="17">
      <c r="A17">
        <f>Settings!$B$3</f>
        <v/>
      </c>
      <c r="B17" s="7" t="n"/>
      <c r="C17" s="7" t="n"/>
      <c r="D17" s="7" t="n"/>
      <c r="E17" s="7" t="n"/>
      <c r="F17" s="7" t="n"/>
      <c r="G17" s="14" t="n"/>
      <c r="H17" s="7" t="n"/>
    </row>
    <row r="18">
      <c r="A18">
        <f>Settings!$B$3</f>
        <v/>
      </c>
      <c r="G18" s="11" t="n"/>
    </row>
    <row r="19">
      <c r="A19">
        <f>Settings!$B$3</f>
        <v/>
      </c>
      <c r="G19" s="11" t="n"/>
    </row>
    <row r="20">
      <c r="A20">
        <f>Settings!$B$3</f>
        <v/>
      </c>
      <c r="G20" s="11" t="n"/>
    </row>
    <row r="21">
      <c r="A21">
        <f>Settings!$B$3</f>
        <v/>
      </c>
      <c r="G21" s="11" t="n"/>
    </row>
    <row r="22">
      <c r="A22">
        <f>Settings!$B$3</f>
        <v/>
      </c>
      <c r="G22" s="11" t="n"/>
    </row>
    <row r="23">
      <c r="A23">
        <f>Settings!$B$3</f>
        <v/>
      </c>
      <c r="G23" s="11" t="n"/>
    </row>
    <row r="24">
      <c r="A24">
        <f>Settings!$B$3</f>
        <v/>
      </c>
      <c r="G24" s="11" t="n"/>
    </row>
    <row r="25">
      <c r="A25">
        <f>Settings!$B$3</f>
        <v/>
      </c>
      <c r="G25" s="11" t="n"/>
    </row>
    <row r="26">
      <c r="A26">
        <f>Settings!$B$3</f>
        <v/>
      </c>
      <c r="G26" s="11" t="n"/>
    </row>
    <row r="27">
      <c r="A27">
        <f>Settings!$B$3</f>
        <v/>
      </c>
      <c r="G27" s="11" t="n"/>
    </row>
    <row r="28">
      <c r="A28">
        <f>Settings!$B$3</f>
        <v/>
      </c>
      <c r="G28" s="11" t="n"/>
    </row>
    <row r="29">
      <c r="A29">
        <f>Settings!$B$3</f>
        <v/>
      </c>
      <c r="G29" s="11" t="n"/>
    </row>
    <row r="30">
      <c r="A30">
        <f>Settings!$B$3</f>
        <v/>
      </c>
      <c r="G30" s="11" t="n"/>
    </row>
    <row r="31">
      <c r="A31">
        <f>Settings!$B$3</f>
        <v/>
      </c>
      <c r="G31" s="11" t="n"/>
    </row>
    <row r="32">
      <c r="A32">
        <f>Settings!$B$3</f>
        <v/>
      </c>
      <c r="G32" s="11" t="n"/>
    </row>
    <row r="33">
      <c r="A33">
        <f>Settings!$B$3</f>
        <v/>
      </c>
      <c r="G33" s="11" t="n"/>
    </row>
    <row r="34">
      <c r="A34">
        <f>Settings!$B$3</f>
        <v/>
      </c>
      <c r="G34" s="11" t="n"/>
    </row>
    <row r="35">
      <c r="A35">
        <f>Settings!$B$3</f>
        <v/>
      </c>
      <c r="G35" s="11" t="n"/>
    </row>
    <row r="36">
      <c r="A36">
        <f>Settings!$B$3</f>
        <v/>
      </c>
      <c r="G36" s="11" t="n"/>
    </row>
    <row r="37">
      <c r="A37">
        <f>Settings!$B$3</f>
        <v/>
      </c>
      <c r="G37" s="11" t="n"/>
    </row>
    <row r="38">
      <c r="A38">
        <f>Settings!$B$3</f>
        <v/>
      </c>
      <c r="G38" s="11" t="n"/>
    </row>
    <row r="39">
      <c r="A39">
        <f>Settings!$B$3</f>
        <v/>
      </c>
      <c r="G39" s="11" t="n"/>
    </row>
    <row r="40">
      <c r="A40">
        <f>Settings!$B$3</f>
        <v/>
      </c>
      <c r="G40" s="11" t="n"/>
    </row>
    <row r="41">
      <c r="A41">
        <f>Settings!$B$3</f>
        <v/>
      </c>
      <c r="G41" s="11" t="n"/>
    </row>
    <row r="42">
      <c r="A42">
        <f>Settings!$B$3</f>
        <v/>
      </c>
      <c r="G42" s="11" t="n"/>
    </row>
    <row r="43">
      <c r="A43">
        <f>Settings!$B$3</f>
        <v/>
      </c>
      <c r="G43" s="11" t="n"/>
    </row>
    <row r="44">
      <c r="A44">
        <f>Settings!$B$3</f>
        <v/>
      </c>
      <c r="G44" s="11" t="n"/>
    </row>
    <row r="45">
      <c r="A45">
        <f>Settings!$B$3</f>
        <v/>
      </c>
      <c r="G45" s="11" t="n"/>
    </row>
    <row r="46">
      <c r="A46">
        <f>Settings!$B$3</f>
        <v/>
      </c>
      <c r="G46" s="11" t="n"/>
    </row>
    <row r="47">
      <c r="A47">
        <f>Settings!$B$3</f>
        <v/>
      </c>
      <c r="G47" s="11" t="n"/>
    </row>
    <row r="48">
      <c r="A48">
        <f>Settings!$B$3</f>
        <v/>
      </c>
      <c r="G48" s="11" t="n"/>
    </row>
    <row r="49">
      <c r="A49">
        <f>Settings!$B$3</f>
        <v/>
      </c>
      <c r="G49" s="11" t="n"/>
    </row>
    <row r="50">
      <c r="A50">
        <f>Settings!$B$3</f>
        <v/>
      </c>
      <c r="G50" s="11" t="n"/>
    </row>
    <row r="51">
      <c r="A51">
        <f>Settings!$B$3</f>
        <v/>
      </c>
      <c r="G51" s="11" t="n"/>
    </row>
    <row r="52">
      <c r="A52">
        <f>Settings!$B$3</f>
        <v/>
      </c>
      <c r="G52" s="11" t="n"/>
    </row>
    <row r="53">
      <c r="A53">
        <f>Settings!$B$3</f>
        <v/>
      </c>
      <c r="G53" s="11" t="n"/>
    </row>
    <row r="54">
      <c r="A54">
        <f>Settings!$B$3</f>
        <v/>
      </c>
      <c r="G54" s="11" t="n"/>
    </row>
    <row r="55">
      <c r="A55">
        <f>Settings!$B$3</f>
        <v/>
      </c>
      <c r="G55" s="11" t="n"/>
    </row>
    <row r="56">
      <c r="A56">
        <f>Settings!$B$3</f>
        <v/>
      </c>
      <c r="G56" s="11" t="n"/>
    </row>
    <row r="57">
      <c r="A57">
        <f>Settings!$B$3</f>
        <v/>
      </c>
      <c r="G57" s="11" t="n"/>
    </row>
    <row r="58">
      <c r="A58">
        <f>Settings!$B$3</f>
        <v/>
      </c>
      <c r="G58" s="11" t="n"/>
    </row>
    <row r="59">
      <c r="A59">
        <f>Settings!$B$3</f>
        <v/>
      </c>
      <c r="G59" s="11" t="n"/>
    </row>
    <row r="60">
      <c r="A60">
        <f>Settings!$B$3</f>
        <v/>
      </c>
      <c r="G60" s="11" t="n"/>
    </row>
    <row r="61">
      <c r="A61">
        <f>Settings!$B$3</f>
        <v/>
      </c>
      <c r="G61" s="11" t="n"/>
    </row>
    <row r="62">
      <c r="A62">
        <f>Settings!$B$3</f>
        <v/>
      </c>
      <c r="G62" s="11" t="n"/>
    </row>
    <row r="63">
      <c r="A63">
        <f>Settings!$B$3</f>
        <v/>
      </c>
      <c r="G63" s="11" t="n"/>
    </row>
    <row r="64">
      <c r="A64">
        <f>Settings!$B$3</f>
        <v/>
      </c>
      <c r="G64" s="11" t="n"/>
    </row>
    <row r="65">
      <c r="A65">
        <f>Settings!$B$3</f>
        <v/>
      </c>
      <c r="G65" s="11" t="n"/>
    </row>
    <row r="66">
      <c r="A66">
        <f>Settings!$B$3</f>
        <v/>
      </c>
      <c r="G66" s="11" t="n"/>
    </row>
    <row r="67">
      <c r="A67">
        <f>Settings!$B$3</f>
        <v/>
      </c>
      <c r="G67" s="11" t="n"/>
    </row>
    <row r="68">
      <c r="A68">
        <f>Settings!$B$3</f>
        <v/>
      </c>
      <c r="G68" s="11" t="n"/>
    </row>
    <row r="69">
      <c r="A69">
        <f>Settings!$B$3</f>
        <v/>
      </c>
      <c r="G69" s="11" t="n"/>
    </row>
    <row r="70">
      <c r="A70">
        <f>Settings!$B$3</f>
        <v/>
      </c>
      <c r="G70" s="11" t="n"/>
    </row>
    <row r="71">
      <c r="A71">
        <f>Settings!$B$3</f>
        <v/>
      </c>
      <c r="G71" s="11" t="n"/>
    </row>
    <row r="72">
      <c r="A72">
        <f>Settings!$B$3</f>
        <v/>
      </c>
      <c r="G72" s="11" t="n"/>
    </row>
    <row r="73">
      <c r="A73">
        <f>Settings!$B$3</f>
        <v/>
      </c>
      <c r="G73" s="11" t="n"/>
    </row>
    <row r="74">
      <c r="A74">
        <f>Settings!$B$3</f>
        <v/>
      </c>
      <c r="G74" s="11" t="n"/>
    </row>
    <row r="75">
      <c r="A75">
        <f>Settings!$B$3</f>
        <v/>
      </c>
      <c r="G75" s="11" t="n"/>
    </row>
    <row r="76">
      <c r="A76">
        <f>Settings!$B$3</f>
        <v/>
      </c>
      <c r="G76" s="11" t="n"/>
    </row>
    <row r="77">
      <c r="A77">
        <f>Settings!$B$3</f>
        <v/>
      </c>
      <c r="G77" s="11" t="n"/>
    </row>
    <row r="78">
      <c r="A78">
        <f>Settings!$B$3</f>
        <v/>
      </c>
      <c r="G78" s="11" t="n"/>
    </row>
    <row r="79">
      <c r="A79">
        <f>Settings!$B$3</f>
        <v/>
      </c>
      <c r="G79" s="11" t="n"/>
    </row>
    <row r="80">
      <c r="A80">
        <f>Settings!$B$3</f>
        <v/>
      </c>
      <c r="G80" s="11" t="n"/>
    </row>
    <row r="81">
      <c r="A81">
        <f>Settings!$B$3</f>
        <v/>
      </c>
      <c r="G81" s="11" t="n"/>
    </row>
    <row r="82">
      <c r="A82">
        <f>Settings!$B$3</f>
        <v/>
      </c>
      <c r="G82" s="11" t="n"/>
    </row>
    <row r="83">
      <c r="A83">
        <f>Settings!$B$3</f>
        <v/>
      </c>
      <c r="G83" s="11" t="n"/>
    </row>
    <row r="84">
      <c r="A84">
        <f>Settings!$B$3</f>
        <v/>
      </c>
      <c r="G84" s="11" t="n"/>
    </row>
    <row r="85">
      <c r="A85">
        <f>Settings!$B$3</f>
        <v/>
      </c>
      <c r="G85" s="11" t="n"/>
    </row>
    <row r="86">
      <c r="A86">
        <f>Settings!$B$3</f>
        <v/>
      </c>
      <c r="G86" s="11" t="n"/>
    </row>
    <row r="87">
      <c r="A87">
        <f>Settings!$B$3</f>
        <v/>
      </c>
      <c r="G87" s="11" t="n"/>
    </row>
    <row r="88">
      <c r="A88">
        <f>Settings!$B$3</f>
        <v/>
      </c>
      <c r="G88" s="11" t="n"/>
    </row>
    <row r="89">
      <c r="A89">
        <f>Settings!$B$3</f>
        <v/>
      </c>
      <c r="G89" s="11" t="n"/>
    </row>
    <row r="90">
      <c r="A90">
        <f>Settings!$B$3</f>
        <v/>
      </c>
      <c r="G90" s="11" t="n"/>
    </row>
    <row r="91">
      <c r="A91">
        <f>Settings!$B$3</f>
        <v/>
      </c>
      <c r="G91" s="11" t="n"/>
    </row>
    <row r="92">
      <c r="A92">
        <f>Settings!$B$3</f>
        <v/>
      </c>
      <c r="G92" s="11" t="n"/>
    </row>
    <row r="93">
      <c r="A93">
        <f>Settings!$B$3</f>
        <v/>
      </c>
      <c r="G93" s="11" t="n"/>
    </row>
    <row r="94">
      <c r="A94">
        <f>Settings!$B$3</f>
        <v/>
      </c>
      <c r="G94" s="11" t="n"/>
    </row>
    <row r="95">
      <c r="A95">
        <f>Settings!$B$3</f>
        <v/>
      </c>
      <c r="G95" s="11" t="n"/>
    </row>
    <row r="96">
      <c r="A96">
        <f>Settings!$B$3</f>
        <v/>
      </c>
      <c r="G96" s="11" t="n"/>
    </row>
    <row r="97">
      <c r="A97">
        <f>Settings!$B$3</f>
        <v/>
      </c>
      <c r="G97" s="11" t="n"/>
    </row>
    <row r="98">
      <c r="A98">
        <f>Settings!$B$3</f>
        <v/>
      </c>
      <c r="G98" s="11" t="n"/>
    </row>
    <row r="99">
      <c r="A99">
        <f>Settings!$B$3</f>
        <v/>
      </c>
      <c r="G99" s="11" t="n"/>
    </row>
    <row r="100">
      <c r="A100">
        <f>Settings!$B$3</f>
        <v/>
      </c>
      <c r="G100" s="11" t="n"/>
    </row>
    <row r="101">
      <c r="A101">
        <f>Settings!$B$3</f>
        <v/>
      </c>
      <c r="G101" s="11" t="n"/>
    </row>
    <row r="102">
      <c r="A102">
        <f>Settings!$B$3</f>
        <v/>
      </c>
      <c r="G102" s="11" t="n"/>
    </row>
    <row r="103">
      <c r="A103">
        <f>Settings!$B$3</f>
        <v/>
      </c>
      <c r="G103" s="11" t="n"/>
    </row>
    <row r="104">
      <c r="A104">
        <f>Settings!$B$3</f>
        <v/>
      </c>
      <c r="G104" s="11" t="n"/>
    </row>
    <row r="105">
      <c r="A105">
        <f>Settings!$B$3</f>
        <v/>
      </c>
      <c r="G105" s="11" t="n"/>
    </row>
    <row r="106">
      <c r="A106">
        <f>Settings!$B$3</f>
        <v/>
      </c>
      <c r="G106" s="11" t="n"/>
    </row>
    <row r="107">
      <c r="A107">
        <f>Settings!$B$3</f>
        <v/>
      </c>
      <c r="G107" s="11" t="n"/>
    </row>
    <row r="108">
      <c r="A108">
        <f>Settings!$B$3</f>
        <v/>
      </c>
      <c r="G108" s="11" t="n"/>
    </row>
    <row r="109">
      <c r="A109">
        <f>Settings!$B$3</f>
        <v/>
      </c>
      <c r="G109" s="11" t="n"/>
    </row>
    <row r="110">
      <c r="A110">
        <f>Settings!$B$3</f>
        <v/>
      </c>
      <c r="G110" s="11" t="n"/>
    </row>
    <row r="111">
      <c r="A111">
        <f>Settings!$B$3</f>
        <v/>
      </c>
      <c r="G111" s="11" t="n"/>
    </row>
    <row r="112">
      <c r="A112">
        <f>Settings!$B$3</f>
        <v/>
      </c>
      <c r="G112" s="11" t="n"/>
    </row>
    <row r="113">
      <c r="A113">
        <f>Settings!$B$3</f>
        <v/>
      </c>
      <c r="G113" s="11" t="n"/>
    </row>
    <row r="114">
      <c r="A114">
        <f>Settings!$B$3</f>
        <v/>
      </c>
      <c r="G114" s="11" t="n"/>
    </row>
    <row r="115">
      <c r="A115">
        <f>Settings!$B$3</f>
        <v/>
      </c>
      <c r="G115" s="11" t="n"/>
    </row>
    <row r="116">
      <c r="A116">
        <f>Settings!$B$3</f>
        <v/>
      </c>
      <c r="G116" s="11" t="n"/>
    </row>
    <row r="117">
      <c r="A117">
        <f>Settings!$B$3</f>
        <v/>
      </c>
      <c r="G117" s="11" t="n"/>
    </row>
    <row r="118">
      <c r="A118">
        <f>Settings!$B$3</f>
        <v/>
      </c>
      <c r="G118" s="11" t="n"/>
    </row>
    <row r="119">
      <c r="A119">
        <f>Settings!$B$3</f>
        <v/>
      </c>
      <c r="G119" s="11" t="n"/>
    </row>
    <row r="120">
      <c r="A120">
        <f>Settings!$B$3</f>
        <v/>
      </c>
      <c r="G120" s="11" t="n"/>
    </row>
    <row r="121">
      <c r="A121">
        <f>Settings!$B$3</f>
        <v/>
      </c>
      <c r="G121" s="11" t="n"/>
    </row>
    <row r="122">
      <c r="A122">
        <f>Settings!$B$3</f>
        <v/>
      </c>
      <c r="G122" s="11" t="n"/>
    </row>
    <row r="123">
      <c r="A123">
        <f>Settings!$B$3</f>
        <v/>
      </c>
      <c r="G123" s="11" t="n"/>
    </row>
    <row r="124">
      <c r="A124">
        <f>Settings!$B$3</f>
        <v/>
      </c>
      <c r="G124" s="11" t="n"/>
    </row>
    <row r="125">
      <c r="A125">
        <f>Settings!$B$3</f>
        <v/>
      </c>
      <c r="G125" s="11" t="n"/>
    </row>
    <row r="126">
      <c r="A126">
        <f>Settings!$B$3</f>
        <v/>
      </c>
      <c r="G126" s="11" t="n"/>
    </row>
    <row r="127">
      <c r="A127">
        <f>Settings!$B$3</f>
        <v/>
      </c>
      <c r="G127" s="11" t="n"/>
    </row>
    <row r="128">
      <c r="A128">
        <f>Settings!$B$3</f>
        <v/>
      </c>
      <c r="G128" s="11" t="n"/>
    </row>
    <row r="129">
      <c r="A129">
        <f>Settings!$B$3</f>
        <v/>
      </c>
      <c r="G129" s="11" t="n"/>
    </row>
    <row r="130">
      <c r="A130">
        <f>Settings!$B$3</f>
        <v/>
      </c>
      <c r="G130" s="11" t="n"/>
    </row>
    <row r="131">
      <c r="A131">
        <f>Settings!$B$3</f>
        <v/>
      </c>
      <c r="G131" s="11" t="n"/>
    </row>
    <row r="132">
      <c r="A132">
        <f>Settings!$B$3</f>
        <v/>
      </c>
      <c r="G132" s="11" t="n"/>
    </row>
    <row r="133">
      <c r="A133">
        <f>Settings!$B$3</f>
        <v/>
      </c>
      <c r="G133" s="11" t="n"/>
    </row>
    <row r="134">
      <c r="A134">
        <f>Settings!$B$3</f>
        <v/>
      </c>
      <c r="G134" s="11" t="n"/>
    </row>
    <row r="135">
      <c r="A135">
        <f>Settings!$B$3</f>
        <v/>
      </c>
      <c r="G135" s="11" t="n"/>
    </row>
    <row r="136">
      <c r="A136">
        <f>Settings!$B$3</f>
        <v/>
      </c>
      <c r="G136" s="11" t="n"/>
    </row>
    <row r="137">
      <c r="A137">
        <f>Settings!$B$3</f>
        <v/>
      </c>
      <c r="G137" s="11" t="n"/>
    </row>
    <row r="138">
      <c r="A138">
        <f>Settings!$B$3</f>
        <v/>
      </c>
      <c r="G138" s="11" t="n"/>
    </row>
    <row r="139">
      <c r="A139">
        <f>Settings!$B$3</f>
        <v/>
      </c>
      <c r="G139" s="11" t="n"/>
    </row>
    <row r="140">
      <c r="A140">
        <f>Settings!$B$3</f>
        <v/>
      </c>
      <c r="G140" s="11" t="n"/>
    </row>
    <row r="141">
      <c r="A141">
        <f>Settings!$B$3</f>
        <v/>
      </c>
      <c r="G141" s="11" t="n"/>
    </row>
    <row r="142">
      <c r="A142">
        <f>Settings!$B$3</f>
        <v/>
      </c>
      <c r="G142" s="11" t="n"/>
    </row>
    <row r="143">
      <c r="A143">
        <f>Settings!$B$3</f>
        <v/>
      </c>
      <c r="G143" s="11" t="n"/>
    </row>
    <row r="144">
      <c r="A144">
        <f>Settings!$B$3</f>
        <v/>
      </c>
      <c r="G144" s="11" t="n"/>
    </row>
    <row r="145">
      <c r="A145">
        <f>Settings!$B$3</f>
        <v/>
      </c>
      <c r="G145" s="11" t="n"/>
    </row>
    <row r="146">
      <c r="A146">
        <f>Settings!$B$3</f>
        <v/>
      </c>
      <c r="G146" s="11" t="n"/>
    </row>
    <row r="147">
      <c r="A147">
        <f>Settings!$B$3</f>
        <v/>
      </c>
      <c r="G147" s="11" t="n"/>
    </row>
    <row r="148">
      <c r="A148">
        <f>Settings!$B$3</f>
        <v/>
      </c>
      <c r="G148" s="11" t="n"/>
    </row>
    <row r="149">
      <c r="A149">
        <f>Settings!$B$3</f>
        <v/>
      </c>
      <c r="G149" s="11" t="n"/>
    </row>
    <row r="150">
      <c r="A150">
        <f>Settings!$B$3</f>
        <v/>
      </c>
      <c r="G150" s="11" t="n"/>
    </row>
    <row r="151">
      <c r="A151">
        <f>Settings!$B$3</f>
        <v/>
      </c>
      <c r="G151" s="11" t="n"/>
    </row>
    <row r="152">
      <c r="A152">
        <f>Settings!$B$3</f>
        <v/>
      </c>
      <c r="G152" s="11" t="n"/>
    </row>
    <row r="153">
      <c r="A153">
        <f>Settings!$B$3</f>
        <v/>
      </c>
      <c r="G153" s="11" t="n"/>
    </row>
    <row r="154">
      <c r="A154">
        <f>Settings!$B$3</f>
        <v/>
      </c>
      <c r="G154" s="11" t="n"/>
    </row>
    <row r="155">
      <c r="A155">
        <f>Settings!$B$3</f>
        <v/>
      </c>
      <c r="G155" s="11" t="n"/>
    </row>
    <row r="156">
      <c r="A156">
        <f>Settings!$B$3</f>
        <v/>
      </c>
      <c r="G156" s="11" t="n"/>
    </row>
    <row r="157">
      <c r="A157">
        <f>Settings!$B$3</f>
        <v/>
      </c>
      <c r="G157" s="11" t="n"/>
    </row>
    <row r="158">
      <c r="A158">
        <f>Settings!$B$3</f>
        <v/>
      </c>
      <c r="G158" s="11" t="n"/>
    </row>
    <row r="159">
      <c r="A159">
        <f>Settings!$B$3</f>
        <v/>
      </c>
      <c r="G159" s="11" t="n"/>
    </row>
    <row r="160">
      <c r="A160">
        <f>Settings!$B$3</f>
        <v/>
      </c>
      <c r="G160" s="11" t="n"/>
    </row>
    <row r="161">
      <c r="A161">
        <f>Settings!$B$3</f>
        <v/>
      </c>
      <c r="G161" s="11" t="n"/>
    </row>
    <row r="162">
      <c r="A162">
        <f>Settings!$B$3</f>
        <v/>
      </c>
      <c r="G162" s="11" t="n"/>
    </row>
    <row r="163">
      <c r="A163">
        <f>Settings!$B$3</f>
        <v/>
      </c>
      <c r="G163" s="11" t="n"/>
    </row>
    <row r="164">
      <c r="A164">
        <f>Settings!$B$3</f>
        <v/>
      </c>
      <c r="G164" s="11" t="n"/>
    </row>
    <row r="165">
      <c r="A165">
        <f>Settings!$B$3</f>
        <v/>
      </c>
      <c r="G165" s="11" t="n"/>
    </row>
    <row r="166">
      <c r="A166">
        <f>Settings!$B$3</f>
        <v/>
      </c>
      <c r="G166" s="11" t="n"/>
    </row>
    <row r="167">
      <c r="A167">
        <f>Settings!$B$3</f>
        <v/>
      </c>
      <c r="G167" s="11" t="n"/>
    </row>
    <row r="168">
      <c r="A168">
        <f>Settings!$B$3</f>
        <v/>
      </c>
      <c r="G168" s="11" t="n"/>
    </row>
    <row r="169">
      <c r="A169">
        <f>Settings!$B$3</f>
        <v/>
      </c>
      <c r="G169" s="11" t="n"/>
    </row>
    <row r="170">
      <c r="A170">
        <f>Settings!$B$3</f>
        <v/>
      </c>
      <c r="G170" s="11" t="n"/>
    </row>
    <row r="171">
      <c r="A171">
        <f>Settings!$B$3</f>
        <v/>
      </c>
      <c r="G171" s="11" t="n"/>
    </row>
    <row r="172">
      <c r="A172">
        <f>Settings!$B$3</f>
        <v/>
      </c>
      <c r="G172" s="11" t="n"/>
    </row>
    <row r="173">
      <c r="A173">
        <f>Settings!$B$3</f>
        <v/>
      </c>
      <c r="G173" s="11" t="n"/>
    </row>
    <row r="174">
      <c r="A174">
        <f>Settings!$B$3</f>
        <v/>
      </c>
      <c r="G174" s="11" t="n"/>
    </row>
    <row r="175">
      <c r="A175">
        <f>Settings!$B$3</f>
        <v/>
      </c>
      <c r="G175" s="11" t="n"/>
    </row>
    <row r="176">
      <c r="A176">
        <f>Settings!$B$3</f>
        <v/>
      </c>
      <c r="G176" s="11" t="n"/>
    </row>
    <row r="177">
      <c r="A177">
        <f>Settings!$B$3</f>
        <v/>
      </c>
      <c r="G177" s="11" t="n"/>
    </row>
    <row r="178">
      <c r="A178">
        <f>Settings!$B$3</f>
        <v/>
      </c>
      <c r="G178" s="11" t="n"/>
    </row>
    <row r="179">
      <c r="A179">
        <f>Settings!$B$3</f>
        <v/>
      </c>
      <c r="G179" s="11" t="n"/>
    </row>
    <row r="180">
      <c r="A180">
        <f>Settings!$B$3</f>
        <v/>
      </c>
      <c r="G180" s="11" t="n"/>
    </row>
    <row r="181">
      <c r="A181">
        <f>Settings!$B$3</f>
        <v/>
      </c>
      <c r="G181" s="11" t="n"/>
    </row>
    <row r="182">
      <c r="A182">
        <f>Settings!$B$3</f>
        <v/>
      </c>
      <c r="G182" s="11" t="n"/>
    </row>
    <row r="183">
      <c r="A183">
        <f>Settings!$B$3</f>
        <v/>
      </c>
      <c r="G183" s="11" t="n"/>
    </row>
    <row r="184">
      <c r="A184">
        <f>Settings!$B$3</f>
        <v/>
      </c>
      <c r="G184" s="11" t="n"/>
    </row>
    <row r="185">
      <c r="A185">
        <f>Settings!$B$3</f>
        <v/>
      </c>
      <c r="G185" s="11" t="n"/>
    </row>
    <row r="186">
      <c r="A186">
        <f>Settings!$B$3</f>
        <v/>
      </c>
      <c r="G186" s="11" t="n"/>
    </row>
    <row r="187">
      <c r="A187">
        <f>Settings!$B$3</f>
        <v/>
      </c>
      <c r="G187" s="11" t="n"/>
    </row>
    <row r="188">
      <c r="A188">
        <f>Settings!$B$3</f>
        <v/>
      </c>
      <c r="G188" s="11" t="n"/>
    </row>
    <row r="189">
      <c r="A189">
        <f>Settings!$B$3</f>
        <v/>
      </c>
      <c r="G189" s="11" t="n"/>
    </row>
    <row r="190">
      <c r="A190">
        <f>Settings!$B$3</f>
        <v/>
      </c>
      <c r="G190" s="11" t="n"/>
    </row>
    <row r="191">
      <c r="A191">
        <f>Settings!$B$3</f>
        <v/>
      </c>
      <c r="G191" s="11" t="n"/>
    </row>
    <row r="192">
      <c r="A192">
        <f>Settings!$B$3</f>
        <v/>
      </c>
      <c r="G192" s="11" t="n"/>
    </row>
    <row r="193">
      <c r="A193">
        <f>Settings!$B$3</f>
        <v/>
      </c>
      <c r="G193" s="11" t="n"/>
    </row>
    <row r="194">
      <c r="A194">
        <f>Settings!$B$3</f>
        <v/>
      </c>
      <c r="G194" s="11" t="n"/>
    </row>
    <row r="195">
      <c r="A195">
        <f>Settings!$B$3</f>
        <v/>
      </c>
      <c r="G195" s="11" t="n"/>
    </row>
    <row r="196">
      <c r="A196">
        <f>Settings!$B$3</f>
        <v/>
      </c>
      <c r="G196" s="11" t="n"/>
    </row>
    <row r="197">
      <c r="A197">
        <f>Settings!$B$3</f>
        <v/>
      </c>
      <c r="G197" s="11" t="n"/>
    </row>
    <row r="198">
      <c r="A198">
        <f>Settings!$B$3</f>
        <v/>
      </c>
      <c r="G198" s="11" t="n"/>
    </row>
    <row r="199">
      <c r="A199">
        <f>Settings!$B$3</f>
        <v/>
      </c>
      <c r="G199" s="11" t="n"/>
    </row>
    <row r="200">
      <c r="A200">
        <f>Settings!$B$3</f>
        <v/>
      </c>
      <c r="G200" s="11" t="n"/>
    </row>
    <row r="201">
      <c r="A201">
        <f>Settings!$B$3</f>
        <v/>
      </c>
      <c r="G201" s="11" t="n"/>
    </row>
    <row r="202">
      <c r="A202">
        <f>Settings!$B$3</f>
        <v/>
      </c>
      <c r="G202" s="11" t="n"/>
    </row>
    <row r="203">
      <c r="A203">
        <f>Settings!$B$3</f>
        <v/>
      </c>
      <c r="G203" s="11" t="n"/>
    </row>
    <row r="204">
      <c r="A204">
        <f>Settings!$B$3</f>
        <v/>
      </c>
      <c r="G204" s="11" t="n"/>
    </row>
    <row r="205">
      <c r="A205">
        <f>Settings!$B$3</f>
        <v/>
      </c>
      <c r="G205" s="11" t="n"/>
    </row>
    <row r="206">
      <c r="A206">
        <f>Settings!$B$3</f>
        <v/>
      </c>
      <c r="G206" s="11" t="n"/>
    </row>
    <row r="207">
      <c r="A207">
        <f>Settings!$B$3</f>
        <v/>
      </c>
      <c r="G207" s="11" t="n"/>
    </row>
    <row r="208">
      <c r="A208">
        <f>Settings!$B$3</f>
        <v/>
      </c>
      <c r="G208" s="11" t="n"/>
    </row>
    <row r="209">
      <c r="A209">
        <f>Settings!$B$3</f>
        <v/>
      </c>
      <c r="G209" s="11" t="n"/>
    </row>
    <row r="210">
      <c r="A210">
        <f>Settings!$B$3</f>
        <v/>
      </c>
      <c r="G210" s="11" t="n"/>
    </row>
    <row r="211">
      <c r="A211">
        <f>Settings!$B$3</f>
        <v/>
      </c>
      <c r="G211" s="11" t="n"/>
    </row>
    <row r="212">
      <c r="A212">
        <f>Settings!$B$3</f>
        <v/>
      </c>
      <c r="G212" s="11" t="n"/>
    </row>
    <row r="213">
      <c r="A213">
        <f>Settings!$B$3</f>
        <v/>
      </c>
      <c r="G213" s="11" t="n"/>
    </row>
    <row r="214">
      <c r="A214">
        <f>Settings!$B$3</f>
        <v/>
      </c>
      <c r="G214" s="11" t="n"/>
    </row>
    <row r="215">
      <c r="A215">
        <f>Settings!$B$3</f>
        <v/>
      </c>
      <c r="G215" s="11" t="n"/>
    </row>
    <row r="216">
      <c r="A216">
        <f>Settings!$B$3</f>
        <v/>
      </c>
      <c r="G216" s="11" t="n"/>
    </row>
    <row r="217">
      <c r="A217">
        <f>Settings!$B$3</f>
        <v/>
      </c>
      <c r="G217" s="11" t="n"/>
    </row>
    <row r="218">
      <c r="A218">
        <f>Settings!$B$3</f>
        <v/>
      </c>
      <c r="G218" s="11" t="n"/>
    </row>
    <row r="219">
      <c r="A219">
        <f>Settings!$B$3</f>
        <v/>
      </c>
      <c r="G219" s="11" t="n"/>
    </row>
    <row r="220">
      <c r="A220">
        <f>Settings!$B$3</f>
        <v/>
      </c>
      <c r="G220" s="11" t="n"/>
    </row>
    <row r="221">
      <c r="A221">
        <f>Settings!$B$3</f>
        <v/>
      </c>
      <c r="G221" s="11" t="n"/>
    </row>
    <row r="222">
      <c r="A222">
        <f>Settings!$B$3</f>
        <v/>
      </c>
      <c r="G222" s="11" t="n"/>
    </row>
    <row r="223">
      <c r="A223">
        <f>Settings!$B$3</f>
        <v/>
      </c>
      <c r="G223" s="11" t="n"/>
    </row>
    <row r="224">
      <c r="A224">
        <f>Settings!$B$3</f>
        <v/>
      </c>
      <c r="G224" s="11" t="n"/>
    </row>
    <row r="225">
      <c r="A225">
        <f>Settings!$B$3</f>
        <v/>
      </c>
      <c r="G225" s="11" t="n"/>
    </row>
    <row r="226">
      <c r="A226">
        <f>Settings!$B$3</f>
        <v/>
      </c>
      <c r="G226" s="11" t="n"/>
    </row>
    <row r="227">
      <c r="A227">
        <f>Settings!$B$3</f>
        <v/>
      </c>
      <c r="G227" s="11" t="n"/>
    </row>
    <row r="228">
      <c r="A228">
        <f>Settings!$B$3</f>
        <v/>
      </c>
      <c r="G228" s="11" t="n"/>
    </row>
    <row r="229">
      <c r="A229">
        <f>Settings!$B$3</f>
        <v/>
      </c>
      <c r="G229" s="11" t="n"/>
    </row>
    <row r="230">
      <c r="A230">
        <f>Settings!$B$3</f>
        <v/>
      </c>
      <c r="G230" s="11" t="n"/>
    </row>
    <row r="231">
      <c r="A231">
        <f>Settings!$B$3</f>
        <v/>
      </c>
      <c r="G231" s="11" t="n"/>
    </row>
    <row r="232">
      <c r="A232">
        <f>Settings!$B$3</f>
        <v/>
      </c>
      <c r="G232" s="11" t="n"/>
    </row>
    <row r="233">
      <c r="A233">
        <f>Settings!$B$3</f>
        <v/>
      </c>
      <c r="G233" s="11" t="n"/>
    </row>
    <row r="234">
      <c r="A234">
        <f>Settings!$B$3</f>
        <v/>
      </c>
      <c r="G234" s="11" t="n"/>
    </row>
    <row r="235">
      <c r="A235">
        <f>Settings!$B$3</f>
        <v/>
      </c>
      <c r="G235" s="11" t="n"/>
    </row>
    <row r="236">
      <c r="A236">
        <f>Settings!$B$3</f>
        <v/>
      </c>
      <c r="G236" s="11" t="n"/>
    </row>
    <row r="237">
      <c r="A237">
        <f>Settings!$B$3</f>
        <v/>
      </c>
      <c r="G237" s="11" t="n"/>
    </row>
    <row r="238">
      <c r="A238">
        <f>Settings!$B$3</f>
        <v/>
      </c>
      <c r="G238" s="11" t="n"/>
    </row>
    <row r="239">
      <c r="A239">
        <f>Settings!$B$3</f>
        <v/>
      </c>
      <c r="G239" s="11" t="n"/>
    </row>
    <row r="240">
      <c r="A240">
        <f>Settings!$B$3</f>
        <v/>
      </c>
      <c r="G240" s="11" t="n"/>
    </row>
    <row r="241">
      <c r="A241">
        <f>Settings!$B$3</f>
        <v/>
      </c>
      <c r="G241" s="11" t="n"/>
    </row>
    <row r="242">
      <c r="A242">
        <f>Settings!$B$3</f>
        <v/>
      </c>
      <c r="G242" s="11" t="n"/>
    </row>
    <row r="243">
      <c r="A243">
        <f>Settings!$B$3</f>
        <v/>
      </c>
      <c r="G243" s="11" t="n"/>
    </row>
    <row r="244">
      <c r="A244">
        <f>Settings!$B$3</f>
        <v/>
      </c>
      <c r="G244" s="11" t="n"/>
    </row>
    <row r="245">
      <c r="A245">
        <f>Settings!$B$3</f>
        <v/>
      </c>
      <c r="G245" s="11" t="n"/>
    </row>
    <row r="246">
      <c r="A246">
        <f>Settings!$B$3</f>
        <v/>
      </c>
      <c r="G246" s="11" t="n"/>
    </row>
    <row r="247">
      <c r="A247">
        <f>Settings!$B$3</f>
        <v/>
      </c>
      <c r="G247" s="11" t="n"/>
    </row>
    <row r="248">
      <c r="A248">
        <f>Settings!$B$3</f>
        <v/>
      </c>
      <c r="G248" s="11" t="n"/>
    </row>
    <row r="249">
      <c r="A249">
        <f>Settings!$B$3</f>
        <v/>
      </c>
      <c r="G249" s="11" t="n"/>
    </row>
    <row r="250">
      <c r="A250">
        <f>Settings!$B$3</f>
        <v/>
      </c>
      <c r="G250" s="11" t="n"/>
    </row>
    <row r="251">
      <c r="A251">
        <f>Settings!$B$3</f>
        <v/>
      </c>
      <c r="G251" s="11" t="n"/>
    </row>
    <row r="252">
      <c r="A252">
        <f>Settings!$B$3</f>
        <v/>
      </c>
      <c r="G252" s="11" t="n"/>
    </row>
    <row r="253">
      <c r="A253">
        <f>Settings!$B$3</f>
        <v/>
      </c>
      <c r="G253" s="11" t="n"/>
    </row>
    <row r="254">
      <c r="A254">
        <f>Settings!$B$3</f>
        <v/>
      </c>
      <c r="G254" s="11" t="n"/>
    </row>
    <row r="255">
      <c r="A255">
        <f>Settings!$B$3</f>
        <v/>
      </c>
      <c r="G255" s="11" t="n"/>
    </row>
    <row r="256">
      <c r="A256">
        <f>Settings!$B$3</f>
        <v/>
      </c>
      <c r="G256" s="11" t="n"/>
    </row>
    <row r="257">
      <c r="A257">
        <f>Settings!$B$3</f>
        <v/>
      </c>
      <c r="G257" s="11" t="n"/>
    </row>
    <row r="258">
      <c r="A258">
        <f>Settings!$B$3</f>
        <v/>
      </c>
      <c r="G258" s="11" t="n"/>
    </row>
    <row r="259">
      <c r="A259">
        <f>Settings!$B$3</f>
        <v/>
      </c>
      <c r="G259" s="11" t="n"/>
    </row>
    <row r="260">
      <c r="A260">
        <f>Settings!$B$3</f>
        <v/>
      </c>
      <c r="G260" s="11" t="n"/>
    </row>
    <row r="261">
      <c r="A261">
        <f>Settings!$B$3</f>
        <v/>
      </c>
      <c r="G261" s="11" t="n"/>
    </row>
    <row r="262">
      <c r="A262">
        <f>Settings!$B$3</f>
        <v/>
      </c>
      <c r="G262" s="11" t="n"/>
    </row>
    <row r="263">
      <c r="A263">
        <f>Settings!$B$3</f>
        <v/>
      </c>
      <c r="G263" s="11" t="n"/>
    </row>
    <row r="264">
      <c r="A264">
        <f>Settings!$B$3</f>
        <v/>
      </c>
      <c r="G264" s="11" t="n"/>
    </row>
    <row r="265">
      <c r="A265">
        <f>Settings!$B$3</f>
        <v/>
      </c>
      <c r="G265" s="11" t="n"/>
    </row>
    <row r="266">
      <c r="A266">
        <f>Settings!$B$3</f>
        <v/>
      </c>
      <c r="G266" s="11" t="n"/>
    </row>
    <row r="267">
      <c r="A267">
        <f>Settings!$B$3</f>
        <v/>
      </c>
      <c r="G267" s="11" t="n"/>
    </row>
    <row r="268">
      <c r="A268">
        <f>Settings!$B$3</f>
        <v/>
      </c>
      <c r="G268" s="11" t="n"/>
    </row>
    <row r="269">
      <c r="A269">
        <f>Settings!$B$3</f>
        <v/>
      </c>
      <c r="G269" s="11" t="n"/>
    </row>
    <row r="270">
      <c r="A270">
        <f>Settings!$B$3</f>
        <v/>
      </c>
      <c r="G270" s="11" t="n"/>
    </row>
    <row r="271">
      <c r="A271">
        <f>Settings!$B$3</f>
        <v/>
      </c>
      <c r="G271" s="11" t="n"/>
    </row>
    <row r="272">
      <c r="A272">
        <f>Settings!$B$3</f>
        <v/>
      </c>
      <c r="G272" s="11" t="n"/>
    </row>
    <row r="273">
      <c r="A273">
        <f>Settings!$B$3</f>
        <v/>
      </c>
      <c r="G273" s="11" t="n"/>
    </row>
    <row r="274">
      <c r="A274">
        <f>Settings!$B$3</f>
        <v/>
      </c>
      <c r="G274" s="11" t="n"/>
    </row>
    <row r="275">
      <c r="A275">
        <f>Settings!$B$3</f>
        <v/>
      </c>
      <c r="G275" s="11" t="n"/>
    </row>
    <row r="276">
      <c r="A276">
        <f>Settings!$B$3</f>
        <v/>
      </c>
      <c r="G276" s="11" t="n"/>
    </row>
    <row r="277">
      <c r="A277">
        <f>Settings!$B$3</f>
        <v/>
      </c>
      <c r="G277" s="11" t="n"/>
    </row>
    <row r="278">
      <c r="A278">
        <f>Settings!$B$3</f>
        <v/>
      </c>
      <c r="G278" s="11" t="n"/>
    </row>
    <row r="279">
      <c r="A279">
        <f>Settings!$B$3</f>
        <v/>
      </c>
      <c r="G279" s="11" t="n"/>
    </row>
    <row r="280">
      <c r="A280">
        <f>Settings!$B$3</f>
        <v/>
      </c>
      <c r="G280" s="11" t="n"/>
    </row>
    <row r="281">
      <c r="A281">
        <f>Settings!$B$3</f>
        <v/>
      </c>
      <c r="G281" s="11" t="n"/>
    </row>
    <row r="282">
      <c r="A282">
        <f>Settings!$B$3</f>
        <v/>
      </c>
      <c r="G282" s="11" t="n"/>
    </row>
    <row r="283">
      <c r="A283">
        <f>Settings!$B$3</f>
        <v/>
      </c>
      <c r="G283" s="11" t="n"/>
    </row>
    <row r="284">
      <c r="A284">
        <f>Settings!$B$3</f>
        <v/>
      </c>
      <c r="G284" s="11" t="n"/>
    </row>
    <row r="285">
      <c r="A285">
        <f>Settings!$B$3</f>
        <v/>
      </c>
      <c r="G285" s="11" t="n"/>
    </row>
    <row r="286">
      <c r="A286">
        <f>Settings!$B$3</f>
        <v/>
      </c>
      <c r="G286" s="11" t="n"/>
    </row>
    <row r="287">
      <c r="A287">
        <f>Settings!$B$3</f>
        <v/>
      </c>
      <c r="G287" s="11" t="n"/>
    </row>
    <row r="288">
      <c r="A288">
        <f>Settings!$B$3</f>
        <v/>
      </c>
      <c r="G288" s="11" t="n"/>
    </row>
    <row r="289">
      <c r="A289">
        <f>Settings!$B$3</f>
        <v/>
      </c>
      <c r="G289" s="11" t="n"/>
    </row>
    <row r="290">
      <c r="A290">
        <f>Settings!$B$3</f>
        <v/>
      </c>
      <c r="G290" s="11" t="n"/>
    </row>
    <row r="291">
      <c r="A291">
        <f>Settings!$B$3</f>
        <v/>
      </c>
      <c r="G291" s="11" t="n"/>
    </row>
    <row r="292">
      <c r="A292">
        <f>Settings!$B$3</f>
        <v/>
      </c>
      <c r="G292" s="11" t="n"/>
    </row>
    <row r="293">
      <c r="A293">
        <f>Settings!$B$3</f>
        <v/>
      </c>
      <c r="G293" s="11" t="n"/>
    </row>
    <row r="294">
      <c r="A294">
        <f>Settings!$B$3</f>
        <v/>
      </c>
      <c r="G294" s="11" t="n"/>
    </row>
    <row r="295">
      <c r="A295">
        <f>Settings!$B$3</f>
        <v/>
      </c>
      <c r="G295" s="11" t="n"/>
    </row>
    <row r="296">
      <c r="A296">
        <f>Settings!$B$3</f>
        <v/>
      </c>
      <c r="G296" s="11" t="n"/>
    </row>
    <row r="297">
      <c r="A297">
        <f>Settings!$B$3</f>
        <v/>
      </c>
      <c r="G297" s="11" t="n"/>
    </row>
    <row r="298">
      <c r="A298">
        <f>Settings!$B$3</f>
        <v/>
      </c>
      <c r="G298" s="11" t="n"/>
    </row>
    <row r="299">
      <c r="A299">
        <f>Settings!$B$3</f>
        <v/>
      </c>
      <c r="G299" s="11" t="n"/>
    </row>
    <row r="300">
      <c r="A300">
        <f>Settings!$B$3</f>
        <v/>
      </c>
      <c r="G300" s="11" t="n"/>
    </row>
    <row r="301">
      <c r="A301">
        <f>Settings!$B$3</f>
        <v/>
      </c>
      <c r="G301" s="11" t="n"/>
    </row>
    <row r="302">
      <c r="A302">
        <f>Settings!$B$3</f>
        <v/>
      </c>
      <c r="G302" s="11" t="n"/>
    </row>
    <row r="303">
      <c r="A303">
        <f>Settings!$B$3</f>
        <v/>
      </c>
      <c r="G303" s="11" t="n"/>
    </row>
  </sheetData>
  <mergeCells count="1">
    <mergeCell ref="A1:H1"/>
  </mergeCells>
  <dataValidations count="2">
    <dataValidation sqref="C3:C303" showDropDown="0" showInputMessage="0" showErrorMessage="0" allowBlank="1" type="list">
      <formula1>=COA_Mapping!$C$3:$C$202</formula1>
    </dataValidation>
    <dataValidation sqref="D3:D303" showDropDown="0" showInputMessage="0" showErrorMessage="0" allowBlank="1" type="list">
      <formula1>"Revenue,COGS,OPEX"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26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8" customWidth="1" min="1" max="1"/>
    <col width="16" customWidth="1" min="2" max="2"/>
    <col width="16" customWidth="1" min="3" max="3"/>
    <col width="14" customWidth="1" min="4" max="4"/>
    <col width="12" customWidth="1" min="5" max="5"/>
    <col width="16" customWidth="1" min="6" max="6"/>
    <col width="16" customWidth="1" min="7" max="7"/>
    <col width="14" customWidth="1" min="8" max="8"/>
    <col width="14" customWidth="1" min="9" max="9"/>
    <col width="22" customWidth="1" min="10" max="10"/>
  </cols>
  <sheetData>
    <row r="1">
      <c r="A1" s="1" t="inlineStr">
        <is>
          <t>BÁO CÁO KẾT QUẢ KINH DOANH NỘI BỘ (P&amp;L)</t>
        </is>
      </c>
    </row>
    <row r="3">
      <c r="A3" t="inlineStr">
        <is>
          <t>Năm:</t>
        </is>
      </c>
      <c r="B3">
        <f>Settings!B3</f>
        <v/>
      </c>
      <c r="D3" t="inlineStr">
        <is>
          <t>Tháng chốt:</t>
        </is>
      </c>
      <c r="E3">
        <f>Settings!B4</f>
        <v/>
      </c>
      <c r="G3" t="inlineStr">
        <is>
          <t>Kỳ tính:</t>
        </is>
      </c>
      <c r="H3" s="2">
        <f>TEXT(DATE(Settings!B3,Settings!B4,1),"mm/yyyy")</f>
        <v/>
      </c>
    </row>
    <row r="5">
      <c r="A5" s="15" t="inlineStr">
        <is>
          <t>TÓM TẮT P&amp;L (YTD)</t>
        </is>
      </c>
    </row>
    <row r="6">
      <c r="A6" s="5" t="inlineStr">
        <is>
          <t>Nhóm</t>
        </is>
      </c>
      <c r="B6" s="5" t="inlineStr">
        <is>
          <t>Actual YTD</t>
        </is>
      </c>
      <c r="C6" s="5" t="inlineStr">
        <is>
          <t>Budget YTD</t>
        </is>
      </c>
      <c r="D6" s="5" t="inlineStr">
        <is>
          <t>Variance</t>
        </is>
      </c>
      <c r="E6" s="5" t="inlineStr">
        <is>
          <t>Variance %</t>
        </is>
      </c>
      <c r="F6" s="5" t="inlineStr">
        <is>
          <t>Actual MTD</t>
        </is>
      </c>
      <c r="G6" s="5" t="inlineStr">
        <is>
          <t>Budget MTD</t>
        </is>
      </c>
      <c r="H6" s="5" t="inlineStr">
        <is>
          <t>Var MTD</t>
        </is>
      </c>
      <c r="I6" s="5" t="inlineStr">
        <is>
          <t>Gross/Net</t>
        </is>
      </c>
      <c r="J6" s="5" t="inlineStr">
        <is>
          <t>Ghi chú</t>
        </is>
      </c>
    </row>
    <row r="7">
      <c r="A7" s="16" t="inlineStr">
        <is>
          <t>Doanh thu</t>
        </is>
      </c>
      <c r="B7" s="17">
        <f>SUMIFS(GL_Transactions!$J:$J,GL_Transactions!$M:$M,"Revenue",GL_Transactions!$K:$K,"&gt;="&amp;DATE(Settings!$B$3,1,1),GL_Transactions!$K:$K,"&lt;="&amp;DATE(Settings!$B$3,Settings!$B$4,1),GL_Transactions!$I:$I,"Debit")-SUMIFS(GL_Transactions!$J:$J,GL_Transactions!$M:$M,"Revenue",GL_Transactions!$K:$K,"&gt;="&amp;DATE(Settings!$B$3,1,1),GL_Transactions!$K:$K,"&lt;="&amp;DATE(Settings!$B$3,Settings!$B$4,1),GL_Transactions!$I:$I,"Credit")</f>
        <v/>
      </c>
      <c r="C7" s="17">
        <f>SUMIFS(Budget!$G:$G,Budget!$D:$D,"Revenue",Budget!$A:$A,Settings!$B$3,Budget!$B:$B,"&gt;=1",Budget!$B:$B,"&lt;="&amp;Settings!$B$4)</f>
        <v/>
      </c>
      <c r="D7" s="17">
        <f>B7-C7</f>
        <v/>
      </c>
      <c r="E7" s="18">
        <f>IF(C7=0,"",D7/C7)</f>
        <v/>
      </c>
      <c r="F7" s="17">
        <f>SUMIFS(GL_Transactions!$J:$J,GL_Transactions!$M:$M,"Revenue",GL_Transactions!$K:$K,DATE(Settings!$B$3,Settings!$B$4,1),GL_Transactions!$I:$I,"Debit")-SUMIFS(GL_Transactions!$J:$J,GL_Transactions!$M:$M,"Revenue",GL_Transactions!$K:$K,DATE(Settings!$B$3,Settings!$B$4,1),GL_Transactions!$I:$I,"Credit")</f>
        <v/>
      </c>
      <c r="G7" s="17">
        <f>SUMIFS(Budget!$G:$G,Budget!$D:$D,"Revenue",Budget!$A:$A,Settings!$B$3,Budget!$B:$B,Settings!$B$4)</f>
        <v/>
      </c>
      <c r="H7" s="17">
        <f>F7-G7</f>
        <v/>
      </c>
      <c r="I7" s="13" t="inlineStr"/>
      <c r="J7" s="13" t="n"/>
    </row>
    <row r="8">
      <c r="A8" s="16" t="inlineStr">
        <is>
          <t>Giá vốn</t>
        </is>
      </c>
      <c r="B8" s="17">
        <f>SUMIFS(GL_Transactions!$J:$J,GL_Transactions!$M:$M,"COGS",GL_Transactions!$K:$K,"&gt;="&amp;DATE(Settings!$B$3,1,1),GL_Transactions!$K:$K,"&lt;="&amp;DATE(Settings!$B$3,Settings!$B$4,1),GL_Transactions!$I:$I,"Debit")-SUMIFS(GL_Transactions!$J:$J,GL_Transactions!$M:$M,"COGS",GL_Transactions!$K:$K,"&gt;="&amp;DATE(Settings!$B$3,1,1),GL_Transactions!$K:$K,"&lt;="&amp;DATE(Settings!$B$3,Settings!$B$4,1),GL_Transactions!$I:$I,"Credit")</f>
        <v/>
      </c>
      <c r="C8" s="17">
        <f>SUMIFS(Budget!$G:$G,Budget!$D:$D,"COGS",Budget!$A:$A,Settings!$B$3,Budget!$B:$B,"&gt;=1",Budget!$B:$B,"&lt;="&amp;Settings!$B$4)</f>
        <v/>
      </c>
      <c r="D8" s="17">
        <f>B8-C8</f>
        <v/>
      </c>
      <c r="E8" s="18">
        <f>IF(C8=0,"",D8/C8)</f>
        <v/>
      </c>
      <c r="F8" s="17">
        <f>SUMIFS(GL_Transactions!$J:$J,GL_Transactions!$M:$M,"COGS",GL_Transactions!$K:$K,DATE(Settings!$B$3,Settings!$B$4,1),GL_Transactions!$I:$I,"Debit")-SUMIFS(GL_Transactions!$J:$J,GL_Transactions!$M:$M,"COGS",GL_Transactions!$K:$K,DATE(Settings!$B$3,Settings!$B$4,1),GL_Transactions!$I:$I,"Credit")</f>
        <v/>
      </c>
      <c r="G8" s="17">
        <f>SUMIFS(Budget!$G:$G,Budget!$D:$D,"COGS",Budget!$A:$A,Settings!$B$3,Budget!$B:$B,Settings!$B$4)</f>
        <v/>
      </c>
      <c r="H8" s="17">
        <f>F8-G8</f>
        <v/>
      </c>
      <c r="I8" s="13" t="inlineStr"/>
      <c r="J8" s="13" t="n"/>
    </row>
    <row r="9">
      <c r="A9" s="16" t="inlineStr">
        <is>
          <t>Lợi nhuận gộp</t>
        </is>
      </c>
      <c r="B9" s="17">
        <f>B7-B8</f>
        <v/>
      </c>
      <c r="C9" s="17">
        <f>C7-C8</f>
        <v/>
      </c>
      <c r="D9" s="17">
        <f>B9-C9</f>
        <v/>
      </c>
      <c r="E9" s="18">
        <f>IF(C9=0,"",D9/C9)</f>
        <v/>
      </c>
      <c r="F9" s="17">
        <f>F7-F8</f>
        <v/>
      </c>
      <c r="G9" s="17">
        <f>G7-G8</f>
        <v/>
      </c>
      <c r="H9" s="17">
        <f>F9-G9</f>
        <v/>
      </c>
      <c r="I9" s="13" t="inlineStr">
        <is>
          <t>Gross</t>
        </is>
      </c>
      <c r="J9" s="13" t="n"/>
    </row>
    <row r="10">
      <c r="A10" s="16" t="inlineStr">
        <is>
          <t>OPEX</t>
        </is>
      </c>
      <c r="B10" s="17">
        <f>SUMIFS(GL_Transactions!$J:$J,GL_Transactions!$M:$M,"OPEX",GL_Transactions!$K:$K,"&gt;="&amp;DATE(Settings!$B$3,1,1),GL_Transactions!$K:$K,"&lt;="&amp;DATE(Settings!$B$3,Settings!$B$4,1),GL_Transactions!$I:$I,"Debit")-SUMIFS(GL_Transactions!$J:$J,GL_Transactions!$M:$M,"OPEX",GL_Transactions!$K:$K,"&gt;="&amp;DATE(Settings!$B$3,1,1),GL_Transactions!$K:$K,"&lt;="&amp;DATE(Settings!$B$3,Settings!$B$4,1),GL_Transactions!$I:$I,"Credit")</f>
        <v/>
      </c>
      <c r="C10" s="17">
        <f>SUMIFS(Budget!$G:$G,Budget!$D:$D,"OPEX",Budget!$A:$A,Settings!$B$3,Budget!$B:$B,"&gt;=1",Budget!$B:$B,"&lt;="&amp;Settings!$B$4)</f>
        <v/>
      </c>
      <c r="D10" s="17">
        <f>B10-C10</f>
        <v/>
      </c>
      <c r="E10" s="18">
        <f>IF(C10=0,"",D10/C10)</f>
        <v/>
      </c>
      <c r="F10" s="17">
        <f>SUMIFS(GL_Transactions!$J:$J,GL_Transactions!$M:$M,"OPEX",GL_Transactions!$K:$K,DATE(Settings!$B$3,Settings!$B$4,1),GL_Transactions!$I:$I,"Debit")-SUMIFS(GL_Transactions!$J:$J,GL_Transactions!$M:$M,"OPEX",GL_Transactions!$K:$K,DATE(Settings!$B$3,Settings!$B$4,1),GL_Transactions!$I:$I,"Credit")</f>
        <v/>
      </c>
      <c r="G10" s="17">
        <f>SUMIFS(Budget!$G:$G,Budget!$D:$D,"OPEX",Budget!$A:$A,Settings!$B$3,Budget!$B:$B,Settings!$B$4)</f>
        <v/>
      </c>
      <c r="H10" s="17">
        <f>F10-G10</f>
        <v/>
      </c>
      <c r="I10" s="13" t="inlineStr"/>
      <c r="J10" s="13" t="n"/>
    </row>
    <row r="11">
      <c r="A11" s="16" t="inlineStr">
        <is>
          <t>Lợi nhuận ròng</t>
        </is>
      </c>
      <c r="B11" s="17">
        <f>B9-B10</f>
        <v/>
      </c>
      <c r="C11" s="17">
        <f>C9-C10</f>
        <v/>
      </c>
      <c r="D11" s="17">
        <f>B11-C11</f>
        <v/>
      </c>
      <c r="E11" s="18">
        <f>IF(C11=0,"",D11/C11)</f>
        <v/>
      </c>
      <c r="F11" s="17">
        <f>F9-F10</f>
        <v/>
      </c>
      <c r="G11" s="17">
        <f>G9-G10</f>
        <v/>
      </c>
      <c r="H11" s="17">
        <f>F11-G11</f>
        <v/>
      </c>
      <c r="I11" s="13" t="inlineStr">
        <is>
          <t>Net</t>
        </is>
      </c>
      <c r="J11" s="13" t="n"/>
    </row>
    <row r="13">
      <c r="A13" s="15" t="inlineStr">
        <is>
          <t>XU HƯỚNG 12 THÁNG (ACTUAL)</t>
        </is>
      </c>
    </row>
    <row r="14">
      <c r="A14" s="5" t="inlineStr">
        <is>
          <t>Tháng</t>
        </is>
      </c>
      <c r="B14" s="5" t="inlineStr">
        <is>
          <t>Doanh thu</t>
        </is>
      </c>
      <c r="C14" s="5" t="inlineStr">
        <is>
          <t>Giá vốn</t>
        </is>
      </c>
      <c r="D14" s="5" t="inlineStr">
        <is>
          <t>Lợi nhuận gộp</t>
        </is>
      </c>
      <c r="E14" s="5" t="inlineStr">
        <is>
          <t>OPEX</t>
        </is>
      </c>
      <c r="F14" s="5" t="inlineStr">
        <is>
          <t>Lợi nhuận ròng</t>
        </is>
      </c>
    </row>
    <row r="15">
      <c r="A15" s="19">
        <f>EDATE(DATE(Settings!$B$3,Settings!$B$4,1),-11)</f>
        <v/>
      </c>
      <c r="B15" s="20">
        <f>SUMIFS(GL_Transactions!$J:$J,GL_Transactions!$M:$M,"Revenue",GL_Transactions!$K:$K,$A15,GL_Transactions!$I:$I,"Debit")-SUMIFS(GL_Transactions!$J:$J,GL_Transactions!$M:$M,"Revenue",GL_Transactions!$K:$K,$A15,GL_Transactions!$I:$I,"Credit")</f>
        <v/>
      </c>
      <c r="C15" s="20">
        <f>SUMIFS(GL_Transactions!$J:$J,GL_Transactions!$M:$M,"COGS",GL_Transactions!$K:$K,$A15,GL_Transactions!$I:$I,"Debit")-SUMIFS(GL_Transactions!$J:$J,GL_Transactions!$M:$M,"COGS",GL_Transactions!$K:$K,$A15,GL_Transactions!$I:$I,"Credit")</f>
        <v/>
      </c>
      <c r="D15" s="20">
        <f>B15-C15</f>
        <v/>
      </c>
      <c r="E15" s="20">
        <f>SUMIFS(GL_Transactions!$J:$J,GL_Transactions!$M:$M,"OPEX",GL_Transactions!$K:$K,$A15,GL_Transactions!$I:$I,"Debit")-SUMIFS(GL_Transactions!$J:$J,GL_Transactions!$M:$M,"OPEX",GL_Transactions!$K:$K,$A15,GL_Transactions!$I:$I,"Credit")</f>
        <v/>
      </c>
      <c r="F15" s="20">
        <f>D15-E15</f>
        <v/>
      </c>
    </row>
    <row r="16">
      <c r="A16" s="19">
        <f>EDATE(DATE(Settings!$B$3,Settings!$B$4,1),-10)</f>
        <v/>
      </c>
      <c r="B16" s="20">
        <f>SUMIFS(GL_Transactions!$J:$J,GL_Transactions!$M:$M,"Revenue",GL_Transactions!$K:$K,$A16,GL_Transactions!$I:$I,"Debit")-SUMIFS(GL_Transactions!$J:$J,GL_Transactions!$M:$M,"Revenue",GL_Transactions!$K:$K,$A16,GL_Transactions!$I:$I,"Credit")</f>
        <v/>
      </c>
      <c r="C16" s="20">
        <f>SUMIFS(GL_Transactions!$J:$J,GL_Transactions!$M:$M,"COGS",GL_Transactions!$K:$K,$A16,GL_Transactions!$I:$I,"Debit")-SUMIFS(GL_Transactions!$J:$J,GL_Transactions!$M:$M,"COGS",GL_Transactions!$K:$K,$A16,GL_Transactions!$I:$I,"Credit")</f>
        <v/>
      </c>
      <c r="D16" s="20">
        <f>B16-C16</f>
        <v/>
      </c>
      <c r="E16" s="20">
        <f>SUMIFS(GL_Transactions!$J:$J,GL_Transactions!$M:$M,"OPEX",GL_Transactions!$K:$K,$A16,GL_Transactions!$I:$I,"Debit")-SUMIFS(GL_Transactions!$J:$J,GL_Transactions!$M:$M,"OPEX",GL_Transactions!$K:$K,$A16,GL_Transactions!$I:$I,"Credit")</f>
        <v/>
      </c>
      <c r="F16" s="20">
        <f>D16-E16</f>
        <v/>
      </c>
    </row>
    <row r="17">
      <c r="A17" s="19">
        <f>EDATE(DATE(Settings!$B$3,Settings!$B$4,1),-9)</f>
        <v/>
      </c>
      <c r="B17" s="20">
        <f>SUMIFS(GL_Transactions!$J:$J,GL_Transactions!$M:$M,"Revenue",GL_Transactions!$K:$K,$A17,GL_Transactions!$I:$I,"Debit")-SUMIFS(GL_Transactions!$J:$J,GL_Transactions!$M:$M,"Revenue",GL_Transactions!$K:$K,$A17,GL_Transactions!$I:$I,"Credit")</f>
        <v/>
      </c>
      <c r="C17" s="20">
        <f>SUMIFS(GL_Transactions!$J:$J,GL_Transactions!$M:$M,"COGS",GL_Transactions!$K:$K,$A17,GL_Transactions!$I:$I,"Debit")-SUMIFS(GL_Transactions!$J:$J,GL_Transactions!$M:$M,"COGS",GL_Transactions!$K:$K,$A17,GL_Transactions!$I:$I,"Credit")</f>
        <v/>
      </c>
      <c r="D17" s="20">
        <f>B17-C17</f>
        <v/>
      </c>
      <c r="E17" s="20">
        <f>SUMIFS(GL_Transactions!$J:$J,GL_Transactions!$M:$M,"OPEX",GL_Transactions!$K:$K,$A17,GL_Transactions!$I:$I,"Debit")-SUMIFS(GL_Transactions!$J:$J,GL_Transactions!$M:$M,"OPEX",GL_Transactions!$K:$K,$A17,GL_Transactions!$I:$I,"Credit")</f>
        <v/>
      </c>
      <c r="F17" s="20">
        <f>D17-E17</f>
        <v/>
      </c>
    </row>
    <row r="18">
      <c r="A18" s="19">
        <f>EDATE(DATE(Settings!$B$3,Settings!$B$4,1),-8)</f>
        <v/>
      </c>
      <c r="B18" s="20">
        <f>SUMIFS(GL_Transactions!$J:$J,GL_Transactions!$M:$M,"Revenue",GL_Transactions!$K:$K,$A18,GL_Transactions!$I:$I,"Debit")-SUMIFS(GL_Transactions!$J:$J,GL_Transactions!$M:$M,"Revenue",GL_Transactions!$K:$K,$A18,GL_Transactions!$I:$I,"Credit")</f>
        <v/>
      </c>
      <c r="C18" s="20">
        <f>SUMIFS(GL_Transactions!$J:$J,GL_Transactions!$M:$M,"COGS",GL_Transactions!$K:$K,$A18,GL_Transactions!$I:$I,"Debit")-SUMIFS(GL_Transactions!$J:$J,GL_Transactions!$M:$M,"COGS",GL_Transactions!$K:$K,$A18,GL_Transactions!$I:$I,"Credit")</f>
        <v/>
      </c>
      <c r="D18" s="20">
        <f>B18-C18</f>
        <v/>
      </c>
      <c r="E18" s="20">
        <f>SUMIFS(GL_Transactions!$J:$J,GL_Transactions!$M:$M,"OPEX",GL_Transactions!$K:$K,$A18,GL_Transactions!$I:$I,"Debit")-SUMIFS(GL_Transactions!$J:$J,GL_Transactions!$M:$M,"OPEX",GL_Transactions!$K:$K,$A18,GL_Transactions!$I:$I,"Credit")</f>
        <v/>
      </c>
      <c r="F18" s="20">
        <f>D18-E18</f>
        <v/>
      </c>
    </row>
    <row r="19">
      <c r="A19" s="19">
        <f>EDATE(DATE(Settings!$B$3,Settings!$B$4,1),-7)</f>
        <v/>
      </c>
      <c r="B19" s="20">
        <f>SUMIFS(GL_Transactions!$J:$J,GL_Transactions!$M:$M,"Revenue",GL_Transactions!$K:$K,$A19,GL_Transactions!$I:$I,"Debit")-SUMIFS(GL_Transactions!$J:$J,GL_Transactions!$M:$M,"Revenue",GL_Transactions!$K:$K,$A19,GL_Transactions!$I:$I,"Credit")</f>
        <v/>
      </c>
      <c r="C19" s="20">
        <f>SUMIFS(GL_Transactions!$J:$J,GL_Transactions!$M:$M,"COGS",GL_Transactions!$K:$K,$A19,GL_Transactions!$I:$I,"Debit")-SUMIFS(GL_Transactions!$J:$J,GL_Transactions!$M:$M,"COGS",GL_Transactions!$K:$K,$A19,GL_Transactions!$I:$I,"Credit")</f>
        <v/>
      </c>
      <c r="D19" s="20">
        <f>B19-C19</f>
        <v/>
      </c>
      <c r="E19" s="20">
        <f>SUMIFS(GL_Transactions!$J:$J,GL_Transactions!$M:$M,"OPEX",GL_Transactions!$K:$K,$A19,GL_Transactions!$I:$I,"Debit")-SUMIFS(GL_Transactions!$J:$J,GL_Transactions!$M:$M,"OPEX",GL_Transactions!$K:$K,$A19,GL_Transactions!$I:$I,"Credit")</f>
        <v/>
      </c>
      <c r="F19" s="20">
        <f>D19-E19</f>
        <v/>
      </c>
    </row>
    <row r="20">
      <c r="A20" s="19">
        <f>EDATE(DATE(Settings!$B$3,Settings!$B$4,1),-6)</f>
        <v/>
      </c>
      <c r="B20" s="20">
        <f>SUMIFS(GL_Transactions!$J:$J,GL_Transactions!$M:$M,"Revenue",GL_Transactions!$K:$K,$A20,GL_Transactions!$I:$I,"Debit")-SUMIFS(GL_Transactions!$J:$J,GL_Transactions!$M:$M,"Revenue",GL_Transactions!$K:$K,$A20,GL_Transactions!$I:$I,"Credit")</f>
        <v/>
      </c>
      <c r="C20" s="20">
        <f>SUMIFS(GL_Transactions!$J:$J,GL_Transactions!$M:$M,"COGS",GL_Transactions!$K:$K,$A20,GL_Transactions!$I:$I,"Debit")-SUMIFS(GL_Transactions!$J:$J,GL_Transactions!$M:$M,"COGS",GL_Transactions!$K:$K,$A20,GL_Transactions!$I:$I,"Credit")</f>
        <v/>
      </c>
      <c r="D20" s="20">
        <f>B20-C20</f>
        <v/>
      </c>
      <c r="E20" s="20">
        <f>SUMIFS(GL_Transactions!$J:$J,GL_Transactions!$M:$M,"OPEX",GL_Transactions!$K:$K,$A20,GL_Transactions!$I:$I,"Debit")-SUMIFS(GL_Transactions!$J:$J,GL_Transactions!$M:$M,"OPEX",GL_Transactions!$K:$K,$A20,GL_Transactions!$I:$I,"Credit")</f>
        <v/>
      </c>
      <c r="F20" s="20">
        <f>D20-E20</f>
        <v/>
      </c>
    </row>
    <row r="21">
      <c r="A21" s="19">
        <f>EDATE(DATE(Settings!$B$3,Settings!$B$4,1),-5)</f>
        <v/>
      </c>
      <c r="B21" s="20">
        <f>SUMIFS(GL_Transactions!$J:$J,GL_Transactions!$M:$M,"Revenue",GL_Transactions!$K:$K,$A21,GL_Transactions!$I:$I,"Debit")-SUMIFS(GL_Transactions!$J:$J,GL_Transactions!$M:$M,"Revenue",GL_Transactions!$K:$K,$A21,GL_Transactions!$I:$I,"Credit")</f>
        <v/>
      </c>
      <c r="C21" s="20">
        <f>SUMIFS(GL_Transactions!$J:$J,GL_Transactions!$M:$M,"COGS",GL_Transactions!$K:$K,$A21,GL_Transactions!$I:$I,"Debit")-SUMIFS(GL_Transactions!$J:$J,GL_Transactions!$M:$M,"COGS",GL_Transactions!$K:$K,$A21,GL_Transactions!$I:$I,"Credit")</f>
        <v/>
      </c>
      <c r="D21" s="20">
        <f>B21-C21</f>
        <v/>
      </c>
      <c r="E21" s="20">
        <f>SUMIFS(GL_Transactions!$J:$J,GL_Transactions!$M:$M,"OPEX",GL_Transactions!$K:$K,$A21,GL_Transactions!$I:$I,"Debit")-SUMIFS(GL_Transactions!$J:$J,GL_Transactions!$M:$M,"OPEX",GL_Transactions!$K:$K,$A21,GL_Transactions!$I:$I,"Credit")</f>
        <v/>
      </c>
      <c r="F21" s="20">
        <f>D21-E21</f>
        <v/>
      </c>
    </row>
    <row r="22">
      <c r="A22" s="19">
        <f>EDATE(DATE(Settings!$B$3,Settings!$B$4,1),-4)</f>
        <v/>
      </c>
      <c r="B22" s="20">
        <f>SUMIFS(GL_Transactions!$J:$J,GL_Transactions!$M:$M,"Revenue",GL_Transactions!$K:$K,$A22,GL_Transactions!$I:$I,"Debit")-SUMIFS(GL_Transactions!$J:$J,GL_Transactions!$M:$M,"Revenue",GL_Transactions!$K:$K,$A22,GL_Transactions!$I:$I,"Credit")</f>
        <v/>
      </c>
      <c r="C22" s="20">
        <f>SUMIFS(GL_Transactions!$J:$J,GL_Transactions!$M:$M,"COGS",GL_Transactions!$K:$K,$A22,GL_Transactions!$I:$I,"Debit")-SUMIFS(GL_Transactions!$J:$J,GL_Transactions!$M:$M,"COGS",GL_Transactions!$K:$K,$A22,GL_Transactions!$I:$I,"Credit")</f>
        <v/>
      </c>
      <c r="D22" s="20">
        <f>B22-C22</f>
        <v/>
      </c>
      <c r="E22" s="20">
        <f>SUMIFS(GL_Transactions!$J:$J,GL_Transactions!$M:$M,"OPEX",GL_Transactions!$K:$K,$A22,GL_Transactions!$I:$I,"Debit")-SUMIFS(GL_Transactions!$J:$J,GL_Transactions!$M:$M,"OPEX",GL_Transactions!$K:$K,$A22,GL_Transactions!$I:$I,"Credit")</f>
        <v/>
      </c>
      <c r="F22" s="20">
        <f>D22-E22</f>
        <v/>
      </c>
    </row>
    <row r="23">
      <c r="A23" s="19">
        <f>EDATE(DATE(Settings!$B$3,Settings!$B$4,1),-3)</f>
        <v/>
      </c>
      <c r="B23" s="20">
        <f>SUMIFS(GL_Transactions!$J:$J,GL_Transactions!$M:$M,"Revenue",GL_Transactions!$K:$K,$A23,GL_Transactions!$I:$I,"Debit")-SUMIFS(GL_Transactions!$J:$J,GL_Transactions!$M:$M,"Revenue",GL_Transactions!$K:$K,$A23,GL_Transactions!$I:$I,"Credit")</f>
        <v/>
      </c>
      <c r="C23" s="20">
        <f>SUMIFS(GL_Transactions!$J:$J,GL_Transactions!$M:$M,"COGS",GL_Transactions!$K:$K,$A23,GL_Transactions!$I:$I,"Debit")-SUMIFS(GL_Transactions!$J:$J,GL_Transactions!$M:$M,"COGS",GL_Transactions!$K:$K,$A23,GL_Transactions!$I:$I,"Credit")</f>
        <v/>
      </c>
      <c r="D23" s="20">
        <f>B23-C23</f>
        <v/>
      </c>
      <c r="E23" s="20">
        <f>SUMIFS(GL_Transactions!$J:$J,GL_Transactions!$M:$M,"OPEX",GL_Transactions!$K:$K,$A23,GL_Transactions!$I:$I,"Debit")-SUMIFS(GL_Transactions!$J:$J,GL_Transactions!$M:$M,"OPEX",GL_Transactions!$K:$K,$A23,GL_Transactions!$I:$I,"Credit")</f>
        <v/>
      </c>
      <c r="F23" s="20">
        <f>D23-E23</f>
        <v/>
      </c>
    </row>
    <row r="24">
      <c r="A24" s="19">
        <f>EDATE(DATE(Settings!$B$3,Settings!$B$4,1),-2)</f>
        <v/>
      </c>
      <c r="B24" s="20">
        <f>SUMIFS(GL_Transactions!$J:$J,GL_Transactions!$M:$M,"Revenue",GL_Transactions!$K:$K,$A24,GL_Transactions!$I:$I,"Debit")-SUMIFS(GL_Transactions!$J:$J,GL_Transactions!$M:$M,"Revenue",GL_Transactions!$K:$K,$A24,GL_Transactions!$I:$I,"Credit")</f>
        <v/>
      </c>
      <c r="C24" s="20">
        <f>SUMIFS(GL_Transactions!$J:$J,GL_Transactions!$M:$M,"COGS",GL_Transactions!$K:$K,$A24,GL_Transactions!$I:$I,"Debit")-SUMIFS(GL_Transactions!$J:$J,GL_Transactions!$M:$M,"COGS",GL_Transactions!$K:$K,$A24,GL_Transactions!$I:$I,"Credit")</f>
        <v/>
      </c>
      <c r="D24" s="20">
        <f>B24-C24</f>
        <v/>
      </c>
      <c r="E24" s="20">
        <f>SUMIFS(GL_Transactions!$J:$J,GL_Transactions!$M:$M,"OPEX",GL_Transactions!$K:$K,$A24,GL_Transactions!$I:$I,"Debit")-SUMIFS(GL_Transactions!$J:$J,GL_Transactions!$M:$M,"OPEX",GL_Transactions!$K:$K,$A24,GL_Transactions!$I:$I,"Credit")</f>
        <v/>
      </c>
      <c r="F24" s="20">
        <f>D24-E24</f>
        <v/>
      </c>
    </row>
    <row r="25">
      <c r="A25" s="19">
        <f>EDATE(DATE(Settings!$B$3,Settings!$B$4,1),-1)</f>
        <v/>
      </c>
      <c r="B25" s="20">
        <f>SUMIFS(GL_Transactions!$J:$J,GL_Transactions!$M:$M,"Revenue",GL_Transactions!$K:$K,$A25,GL_Transactions!$I:$I,"Debit")-SUMIFS(GL_Transactions!$J:$J,GL_Transactions!$M:$M,"Revenue",GL_Transactions!$K:$K,$A25,GL_Transactions!$I:$I,"Credit")</f>
        <v/>
      </c>
      <c r="C25" s="20">
        <f>SUMIFS(GL_Transactions!$J:$J,GL_Transactions!$M:$M,"COGS",GL_Transactions!$K:$K,$A25,GL_Transactions!$I:$I,"Debit")-SUMIFS(GL_Transactions!$J:$J,GL_Transactions!$M:$M,"COGS",GL_Transactions!$K:$K,$A25,GL_Transactions!$I:$I,"Credit")</f>
        <v/>
      </c>
      <c r="D25" s="20">
        <f>B25-C25</f>
        <v/>
      </c>
      <c r="E25" s="20">
        <f>SUMIFS(GL_Transactions!$J:$J,GL_Transactions!$M:$M,"OPEX",GL_Transactions!$K:$K,$A25,GL_Transactions!$I:$I,"Debit")-SUMIFS(GL_Transactions!$J:$J,GL_Transactions!$M:$M,"OPEX",GL_Transactions!$K:$K,$A25,GL_Transactions!$I:$I,"Credit")</f>
        <v/>
      </c>
      <c r="F25" s="20">
        <f>D25-E25</f>
        <v/>
      </c>
    </row>
    <row r="26">
      <c r="A26" s="19">
        <f>EDATE(DATE(Settings!$B$3,Settings!$B$4,1),0)</f>
        <v/>
      </c>
      <c r="B26" s="20">
        <f>SUMIFS(GL_Transactions!$J:$J,GL_Transactions!$M:$M,"Revenue",GL_Transactions!$K:$K,$A26,GL_Transactions!$I:$I,"Debit")-SUMIFS(GL_Transactions!$J:$J,GL_Transactions!$M:$M,"Revenue",GL_Transactions!$K:$K,$A26,GL_Transactions!$I:$I,"Credit")</f>
        <v/>
      </c>
      <c r="C26" s="20">
        <f>SUMIFS(GL_Transactions!$J:$J,GL_Transactions!$M:$M,"COGS",GL_Transactions!$K:$K,$A26,GL_Transactions!$I:$I,"Debit")-SUMIFS(GL_Transactions!$J:$J,GL_Transactions!$M:$M,"COGS",GL_Transactions!$K:$K,$A26,GL_Transactions!$I:$I,"Credit")</f>
        <v/>
      </c>
      <c r="D26" s="20">
        <f>B26-C26</f>
        <v/>
      </c>
      <c r="E26" s="20">
        <f>SUMIFS(GL_Transactions!$J:$J,GL_Transactions!$M:$M,"OPEX",GL_Transactions!$K:$K,$A26,GL_Transactions!$I:$I,"Debit")-SUMIFS(GL_Transactions!$J:$J,GL_Transactions!$M:$M,"OPEX",GL_Transactions!$K:$K,$A26,GL_Transactions!$I:$I,"Credit")</f>
        <v/>
      </c>
      <c r="F26" s="20">
        <f>D26-E26</f>
        <v/>
      </c>
    </row>
  </sheetData>
  <mergeCells count="3">
    <mergeCell ref="A1:J1"/>
    <mergeCell ref="A13:J13"/>
    <mergeCell ref="A5:J5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0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0" customWidth="1" min="5" max="5"/>
    <col width="10" customWidth="1" min="6" max="6"/>
    <col width="10" customWidth="1" min="7" max="7"/>
    <col width="10" customWidth="1" min="8" max="8"/>
  </cols>
  <sheetData>
    <row r="1">
      <c r="A1" s="1" t="inlineStr">
        <is>
          <t>BÁO CÁO DÒNG TIỀN NỘI BỘ (CASHFLOW)</t>
        </is>
      </c>
    </row>
    <row r="3">
      <c r="A3" t="inlineStr">
        <is>
          <t>Tháng:</t>
        </is>
      </c>
      <c r="B3" s="21">
        <f>DATE(Settings!B3,Settings!B4,1)</f>
        <v/>
      </c>
    </row>
    <row r="4">
      <c r="A4" t="inlineStr">
        <is>
          <t>Bucket</t>
        </is>
      </c>
      <c r="B4" t="inlineStr">
        <is>
          <t>Inflow</t>
        </is>
      </c>
      <c r="C4" t="inlineStr">
        <is>
          <t>Outflow</t>
        </is>
      </c>
      <c r="D4" t="inlineStr">
        <is>
          <t>Net</t>
        </is>
      </c>
    </row>
    <row r="5">
      <c r="A5" s="5" t="n"/>
      <c r="B5" s="5" t="n"/>
      <c r="C5" s="5" t="n"/>
      <c r="D5" s="5" t="n"/>
    </row>
    <row r="6">
      <c r="A6" s="22" t="inlineStr">
        <is>
          <t>Operating</t>
        </is>
      </c>
      <c r="B6" s="20">
        <f>SUMIFS(GL_Transactions!$J:$J,GL_Transactions!$N:$N,"Operating",GL_Transactions!$K:$K,$B$3,GL_Transactions!$I:$I,"Debit")</f>
        <v/>
      </c>
      <c r="C6" s="20">
        <f>SUMIFS(GL_Transactions!$J:$J,GL_Transactions!$N:$N,"Operating",GL_Transactions!$K:$K,$B$3,GL_Transactions!$I:$I,"Credit")</f>
        <v/>
      </c>
      <c r="D6" s="20">
        <f>B6-C6</f>
        <v/>
      </c>
    </row>
    <row r="7">
      <c r="A7" s="22" t="inlineStr">
        <is>
          <t>Investing</t>
        </is>
      </c>
      <c r="B7" s="20">
        <f>SUMIFS(GL_Transactions!$J:$J,GL_Transactions!$N:$N,"Investing",GL_Transactions!$K:$K,$B$3,GL_Transactions!$I:$I,"Debit")</f>
        <v/>
      </c>
      <c r="C7" s="20">
        <f>SUMIFS(GL_Transactions!$J:$J,GL_Transactions!$N:$N,"Investing",GL_Transactions!$K:$K,$B$3,GL_Transactions!$I:$I,"Credit")</f>
        <v/>
      </c>
      <c r="D7" s="20">
        <f>B7-C7</f>
        <v/>
      </c>
    </row>
    <row r="8">
      <c r="A8" s="22" t="inlineStr">
        <is>
          <t>Financing</t>
        </is>
      </c>
      <c r="B8" s="20">
        <f>SUMIFS(GL_Transactions!$J:$J,GL_Transactions!$N:$N,"Financing",GL_Transactions!$K:$K,$B$3,GL_Transactions!$I:$I,"Debit")</f>
        <v/>
      </c>
      <c r="C8" s="20">
        <f>SUMIFS(GL_Transactions!$J:$J,GL_Transactions!$N:$N,"Financing",GL_Transactions!$K:$K,$B$3,GL_Transactions!$I:$I,"Credit")</f>
        <v/>
      </c>
      <c r="D8" s="20">
        <f>B8-C8</f>
        <v/>
      </c>
    </row>
    <row r="10">
      <c r="A10" s="3" t="inlineStr">
        <is>
          <t>Net Cashflow</t>
        </is>
      </c>
      <c r="B10" s="23">
        <f>SUM(D6:D8)</f>
        <v/>
      </c>
    </row>
  </sheetData>
  <mergeCells count="1">
    <mergeCell ref="A1:H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2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8" customWidth="1" min="2" max="2"/>
    <col width="34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</cols>
  <sheetData>
    <row r="1">
      <c r="A1" s="1" t="inlineStr">
        <is>
          <t>BẢNG CÂN ĐỐI NỘI BỘ (THEO NHÓM)</t>
        </is>
      </c>
    </row>
    <row r="3">
      <c r="A3" t="inlineStr">
        <is>
          <t>Ngày chốt:</t>
        </is>
      </c>
      <c r="B3" s="21">
        <f>DATE(Settings!B3,Settings!B4,1)</f>
        <v/>
      </c>
    </row>
    <row r="4">
      <c r="A4" t="inlineStr">
        <is>
          <t>BS Group</t>
        </is>
      </c>
      <c r="B4" t="inlineStr">
        <is>
          <t>Số dư (ước tính)</t>
        </is>
      </c>
      <c r="C4" t="inlineStr">
        <is>
          <t>Ghi chú</t>
        </is>
      </c>
    </row>
    <row r="5">
      <c r="A5" s="5" t="n"/>
      <c r="B5" s="5" t="n"/>
      <c r="C5" s="5" t="n"/>
    </row>
    <row r="6">
      <c r="A6" s="13" t="inlineStr">
        <is>
          <t>Cash</t>
        </is>
      </c>
      <c r="B6" s="17">
        <f>SUMIFS(GL_Transactions!$J:$J,GL_Transactions!$K:$K,"&lt;="&amp;$B$3,GL_Transactions!$I:$I,"Debit",GL_Transactions!$D:$D,"&gt;0",GL_Transactions!$D:$D,"&lt;999999",GL_Transactions!$D:$D,"&lt;&gt;")-SUMIFS(GL_Transactions!$J:$J,GL_Transactions!$K:$K,"&lt;="&amp;$B$3,GL_Transactions!$I:$I,"Credit",GL_Transactions!$D:$D,"&gt;0",GL_Transactions!$D:$D,"&lt;999999",GL_Transactions!$D:$D,"&lt;&gt;")</f>
        <v/>
      </c>
      <c r="C6" s="13" t="inlineStr">
        <is>
          <t>Nhập mapping BS Group ở COA_Mapping để phân loại chuẩn.</t>
        </is>
      </c>
    </row>
    <row r="7">
      <c r="A7" s="13" t="inlineStr">
        <is>
          <t>AR</t>
        </is>
      </c>
      <c r="B7" s="17">
        <f>SUMIFS(GL_Transactions!$J:$J,GL_Transactions!$K:$K,"&lt;="&amp;$B$3,GL_Transactions!$I:$I,"Debit",GL_Transactions!$D:$D,"&gt;0",GL_Transactions!$D:$D,"&lt;999999",GL_Transactions!$D:$D,"&lt;&gt;")-SUMIFS(GL_Transactions!$J:$J,GL_Transactions!$K:$K,"&lt;="&amp;$B$3,GL_Transactions!$I:$I,"Credit",GL_Transactions!$D:$D,"&gt;0",GL_Transactions!$D:$D,"&lt;999999",GL_Transactions!$D:$D,"&lt;&gt;")</f>
        <v/>
      </c>
      <c r="C7" s="13" t="inlineStr">
        <is>
          <t>Nhập mapping BS Group ở COA_Mapping để phân loại chuẩn.</t>
        </is>
      </c>
    </row>
    <row r="8">
      <c r="A8" s="13" t="inlineStr">
        <is>
          <t>Inventory</t>
        </is>
      </c>
      <c r="B8" s="17">
        <f>SUMIFS(GL_Transactions!$J:$J,GL_Transactions!$K:$K,"&lt;="&amp;$B$3,GL_Transactions!$I:$I,"Debit",GL_Transactions!$D:$D,"&gt;0",GL_Transactions!$D:$D,"&lt;999999",GL_Transactions!$D:$D,"&lt;&gt;")-SUMIFS(GL_Transactions!$J:$J,GL_Transactions!$K:$K,"&lt;="&amp;$B$3,GL_Transactions!$I:$I,"Credit",GL_Transactions!$D:$D,"&gt;0",GL_Transactions!$D:$D,"&lt;999999",GL_Transactions!$D:$D,"&lt;&gt;")</f>
        <v/>
      </c>
      <c r="C8" s="13" t="inlineStr">
        <is>
          <t>Nhập mapping BS Group ở COA_Mapping để phân loại chuẩn.</t>
        </is>
      </c>
    </row>
    <row r="9">
      <c r="A9" s="13" t="inlineStr">
        <is>
          <t>Fixed Assets</t>
        </is>
      </c>
      <c r="B9" s="17">
        <f>SUMIFS(GL_Transactions!$J:$J,GL_Transactions!$K:$K,"&lt;="&amp;$B$3,GL_Transactions!$I:$I,"Debit",GL_Transactions!$D:$D,"&gt;0",GL_Transactions!$D:$D,"&lt;999999",GL_Transactions!$D:$D,"&lt;&gt;")-SUMIFS(GL_Transactions!$J:$J,GL_Transactions!$K:$K,"&lt;="&amp;$B$3,GL_Transactions!$I:$I,"Credit",GL_Transactions!$D:$D,"&gt;0",GL_Transactions!$D:$D,"&lt;999999",GL_Transactions!$D:$D,"&lt;&gt;")</f>
        <v/>
      </c>
      <c r="C9" s="13" t="inlineStr">
        <is>
          <t>Nhập mapping BS Group ở COA_Mapping để phân loại chuẩn.</t>
        </is>
      </c>
    </row>
    <row r="10">
      <c r="A10" s="13" t="inlineStr">
        <is>
          <t>AP</t>
        </is>
      </c>
      <c r="B10" s="17">
        <f>SUMIFS(GL_Transactions!$J:$J,GL_Transactions!$K:$K,"&lt;="&amp;$B$3,GL_Transactions!$I:$I,"Debit",GL_Transactions!$D:$D,"&gt;0",GL_Transactions!$D:$D,"&lt;999999",GL_Transactions!$D:$D,"&lt;&gt;")-SUMIFS(GL_Transactions!$J:$J,GL_Transactions!$K:$K,"&lt;="&amp;$B$3,GL_Transactions!$I:$I,"Credit",GL_Transactions!$D:$D,"&gt;0",GL_Transactions!$D:$D,"&lt;999999",GL_Transactions!$D:$D,"&lt;&gt;")</f>
        <v/>
      </c>
      <c r="C10" s="13" t="inlineStr">
        <is>
          <t>Nhập mapping BS Group ở COA_Mapping để phân loại chuẩn.</t>
        </is>
      </c>
    </row>
    <row r="11">
      <c r="A11" s="13" t="inlineStr">
        <is>
          <t>Tax Payable</t>
        </is>
      </c>
      <c r="B11" s="17">
        <f>SUMIFS(GL_Transactions!$J:$J,GL_Transactions!$K:$K,"&lt;="&amp;$B$3,GL_Transactions!$I:$I,"Debit",GL_Transactions!$D:$D,"&gt;0",GL_Transactions!$D:$D,"&lt;999999",GL_Transactions!$D:$D,"&lt;&gt;")-SUMIFS(GL_Transactions!$J:$J,GL_Transactions!$K:$K,"&lt;="&amp;$B$3,GL_Transactions!$I:$I,"Credit",GL_Transactions!$D:$D,"&gt;0",GL_Transactions!$D:$D,"&lt;999999",GL_Transactions!$D:$D,"&lt;&gt;")</f>
        <v/>
      </c>
      <c r="C11" s="13" t="inlineStr">
        <is>
          <t>Nhập mapping BS Group ở COA_Mapping để phân loại chuẩn.</t>
        </is>
      </c>
    </row>
    <row r="12">
      <c r="A12" s="13" t="inlineStr">
        <is>
          <t>Equity</t>
        </is>
      </c>
      <c r="B12" s="17">
        <f>SUMIFS(GL_Transactions!$J:$J,GL_Transactions!$K:$K,"&lt;="&amp;$B$3,GL_Transactions!$I:$I,"Debit",GL_Transactions!$D:$D,"&gt;0",GL_Transactions!$D:$D,"&lt;999999",GL_Transactions!$D:$D,"&lt;&gt;")-SUMIFS(GL_Transactions!$J:$J,GL_Transactions!$K:$K,"&lt;="&amp;$B$3,GL_Transactions!$I:$I,"Credit",GL_Transactions!$D:$D,"&gt;0",GL_Transactions!$D:$D,"&lt;999999",GL_Transactions!$D:$D,"&lt;&gt;")</f>
        <v/>
      </c>
      <c r="C12" s="13" t="inlineStr">
        <is>
          <t>Nhập mapping BS Group ở COA_Mapping để phân loại chuẩn.</t>
        </is>
      </c>
    </row>
  </sheetData>
  <mergeCells count="1">
    <mergeCell ref="A1:H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7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4" customWidth="1" min="3" max="3"/>
    <col width="48" customWidth="1" min="4" max="4"/>
    <col width="16" customWidth="1" min="5" max="5"/>
    <col width="16" customWidth="1" min="6" max="6"/>
  </cols>
  <sheetData>
    <row r="1">
      <c r="A1" s="1" t="inlineStr">
        <is>
          <t>BÁO CÁO TÀI CHÍNH NỘI BỘ - CÀI ĐẶT</t>
        </is>
      </c>
    </row>
    <row r="3">
      <c r="A3" t="inlineStr">
        <is>
          <t>Năm báo cáo:</t>
        </is>
      </c>
      <c r="B3" s="2" t="n">
        <v>2025</v>
      </c>
      <c r="D3" s="3" t="inlineStr">
        <is>
          <t>Gợi ý</t>
        </is>
      </c>
    </row>
    <row r="4">
      <c r="A4" t="inlineStr">
        <is>
          <t>Tháng chốt (1-12):</t>
        </is>
      </c>
      <c r="B4" s="2" t="n">
        <v>12</v>
      </c>
      <c r="D4" t="inlineStr">
        <is>
          <t>• Nhập COA_Mapping (nhóm báo cáo).</t>
        </is>
      </c>
    </row>
    <row r="5">
      <c r="A5" t="inlineStr">
        <is>
          <t>Đơn vị tiền tệ:</t>
        </is>
      </c>
      <c r="B5" s="2" t="inlineStr">
        <is>
          <t>VND</t>
        </is>
      </c>
      <c r="D5" t="inlineStr">
        <is>
          <t>• Nhập GL_Transactions (nhật ký).</t>
        </is>
      </c>
    </row>
    <row r="6">
      <c r="D6" t="inlineStr">
        <is>
          <t>• (Tuỳ chọn) Nhập Budget theo tháng.</t>
        </is>
      </c>
    </row>
    <row r="7">
      <c r="D7" t="inlineStr">
        <is>
          <t>• Dashboard/P&amp;L/Cashflow tự tổng hợp.</t>
        </is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8"/>
  <sheetViews>
    <sheetView showGridLines="0" workbookViewId="0">
      <selection activeCell="A1" sqref="A1"/>
    </sheetView>
  </sheetViews>
  <sheetFormatPr baseColWidth="8" defaultRowHeight="15"/>
  <cols>
    <col width="120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</cols>
  <sheetData>
    <row r="1">
      <c r="A1" s="15" t="inlineStr">
        <is>
          <t>HƯỚNG DẪN SỬ DỤNG (NHANH)</t>
        </is>
      </c>
    </row>
    <row r="3">
      <c r="A3" s="24" t="inlineStr">
        <is>
          <t>1) Vào Settings: chọn Năm báo cáo và Tháng chốt.</t>
        </is>
      </c>
    </row>
    <row r="4">
      <c r="A4" s="24" t="inlineStr">
        <is>
          <t>2) Vào COA_Mapping: khai báo Account Code và phân loại (P&amp;L Type / Cashflow Bucket / BS Group).</t>
        </is>
      </c>
    </row>
    <row r="5">
      <c r="A5" s="24" t="inlineStr">
        <is>
          <t>3) Vào GL_Transactions: nhập phát sinh (Debit/Credit) theo ngày và Account Code. Các cột nhóm sẽ tự dò theo COA_Mapping.</t>
        </is>
      </c>
    </row>
    <row r="6">
      <c r="A6" s="24" t="inlineStr">
        <is>
          <t>4) (Tuỳ chọn) Vào Budget: nhập ngân sách theo tháng để so sánh Actual vs Budget trên P&amp;L.</t>
        </is>
      </c>
    </row>
    <row r="7">
      <c r="A7" s="24" t="inlineStr">
        <is>
          <t>5) Vào P&amp;L / Cashflow / Dashboard: xem tổng hợp MTD/YTD và xu hướng 12 tháng.</t>
        </is>
      </c>
    </row>
    <row r="8">
      <c r="A8" s="24" t="inlineStr">
        <is>
          <t>Lưu ý: Đây là mẫu báo cáo nội bộ. Nếu bạn muốn chuẩn Thông tư 200/133 hoặc liên kết sổ chi tiết, mình có thể nâng cấp thêm.</t>
        </is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2025-12-17T10:16:01Z</dcterms:created>
  <dcterms:modified xmlns:dcterms="http://purl.org/dc/terms/" xmlns:xsi="http://www.w3.org/2001/XMLSchema-instance" xsi:type="dcterms:W3CDTF">2025-12-17T10:16:01Z</dcterms:modified>
</cp:coreProperties>
</file>