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Assets" sheetId="2" state="visible" r:id="rId2"/>
    <sheet xmlns:r="http://schemas.openxmlformats.org/officeDocument/2006/relationships" name="Disposals" sheetId="3" state="visible" r:id="rId3"/>
    <sheet xmlns:r="http://schemas.openxmlformats.org/officeDocument/2006/relationships" name="Lists" sheetId="4" state="visible" r:id="rId4"/>
    <sheet xmlns:r="http://schemas.openxmlformats.org/officeDocument/2006/relationships" name="Settings" sheetId="5" state="visible" r:id="rId5"/>
    <sheet xmlns:r="http://schemas.openxmlformats.org/officeDocument/2006/relationships" name="Hướng dẫ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/mm/yyyy"/>
    <numFmt numFmtId="166" formatCode="mm/yyyy"/>
    <numFmt numFmtId="167" formatCode="#,##0 &quot;₫&quot;"/>
  </numFmts>
  <fonts count="8">
    <font>
      <name val="Calibri"/>
      <family val="2"/>
      <color theme="1"/>
      <sz val="11"/>
      <scheme val="minor"/>
    </font>
    <font>
      <name val="Times New Roman"/>
      <b val="1"/>
      <sz val="14"/>
    </font>
    <font>
      <name val="Times New Roman"/>
      <color rgb="001F4E79"/>
      <sz val="11"/>
    </font>
    <font>
      <name val="Times New Roman"/>
      <b val="1"/>
      <sz val="11"/>
    </font>
    <font>
      <name val="Times New Roman"/>
      <b val="1"/>
      <color rgb="00FFFFFF"/>
      <sz val="12"/>
    </font>
    <font>
      <name val="Times New Roman"/>
      <b val="1"/>
      <sz val="16"/>
    </font>
    <font>
      <name val="Times New Roman"/>
      <sz val="11"/>
    </font>
    <font>
      <name val="Times New Roman"/>
      <b val="1"/>
      <color rgb="001F4E79"/>
      <sz val="12"/>
    </font>
  </fonts>
  <fills count="4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5" fillId="2" borderId="0" pivotButton="0" quotePrefix="0" xfId="0"/>
    <xf numFmtId="166" fontId="2" fillId="0" borderId="0" pivotButton="0" quotePrefix="0" xfId="0"/>
    <xf numFmtId="0" fontId="3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167" fontId="4" fillId="3" borderId="1" applyAlignment="1" pivotButton="0" quotePrefix="0" xfId="0">
      <alignment horizontal="center" vertical="center" wrapText="1"/>
    </xf>
    <xf numFmtId="167" fontId="7" fillId="0" borderId="0" applyAlignment="1" pivotButton="0" quotePrefix="0" xfId="0">
      <alignment horizontal="right"/>
    </xf>
    <xf numFmtId="0" fontId="0" fillId="0" borderId="1" applyAlignment="1" pivotButton="0" quotePrefix="0" xfId="0">
      <alignment vertical="center"/>
    </xf>
    <xf numFmtId="167" fontId="0" fillId="0" borderId="1" applyAlignment="1" pivotButton="0" quotePrefix="0" xfId="0">
      <alignment vertical="center"/>
    </xf>
    <xf numFmtId="0" fontId="2" fillId="0" borderId="1" applyAlignment="1" pivotButton="0" quotePrefix="0" xfId="0">
      <alignment vertical="center" wrapText="1"/>
    </xf>
    <xf numFmtId="165" fontId="2" fillId="0" borderId="1" applyAlignment="1" pivotButton="0" quotePrefix="0" xfId="0">
      <alignment vertical="center" wrapText="1"/>
    </xf>
    <xf numFmtId="167" fontId="2" fillId="0" borderId="1" applyAlignment="1" pivotButton="0" quotePrefix="0" xfId="0">
      <alignment vertical="center" wrapText="1"/>
    </xf>
    <xf numFmtId="0" fontId="6" fillId="0" borderId="1" applyAlignment="1" pivotButton="0" quotePrefix="0" xfId="0">
      <alignment vertical="center" wrapText="1"/>
    </xf>
    <xf numFmtId="167" fontId="6" fillId="0" borderId="1" applyAlignment="1" pivotButton="0" quotePrefix="0" xfId="0">
      <alignment vertical="center" wrapText="1"/>
    </xf>
    <xf numFmtId="165" fontId="6" fillId="0" borderId="1" applyAlignment="1" pivotButton="0" quotePrefix="0" xfId="0">
      <alignment vertical="center" wrapText="1"/>
    </xf>
    <xf numFmtId="0" fontId="1" fillId="2" borderId="0" pivotButton="0" quotePrefix="0" xfId="0"/>
    <xf numFmtId="0" fontId="4" fillId="3" borderId="1" applyAlignment="1" pivotButton="0" quotePrefix="0" xfId="0">
      <alignment horizontal="center"/>
    </xf>
    <xf numFmtId="165" fontId="2" fillId="0" borderId="0" pivotButton="0" quotePrefix="0" xfId="0"/>
    <xf numFmtId="0" fontId="2" fillId="0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ill>
        <patternFill patternType="solid">
          <fgColor rgb="00FFF2CC"/>
        </patternFill>
      </fill>
    </dxf>
    <dxf>
      <fill>
        <patternFill patternType="solid">
          <fgColor rgb="00E2EFDA"/>
        </patternFill>
      </fill>
    </dxf>
    <dxf>
      <fill>
        <patternFill patternType="solid">
          <fgColor rgb="00F8CBA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NBV theo Category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'Dashboard'!G5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'Dashboard'!$D$6:$D$11</f>
            </numRef>
          </cat>
          <val>
            <numRef>
              <f>'Dashboard'!$G$6:$G$11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VND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12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Assets" displayName="tblAssets" ref="A5:R505" headerRowCount="1">
  <autoFilter ref="A5:R505"/>
  <tableColumns count="18">
    <tableColumn id="1" name="Mã TSCĐ"/>
    <tableColumn id="2" name="Tên tài sản"/>
    <tableColumn id="3" name="Category"/>
    <tableColumn id="4" name="Ngày mua"/>
    <tableColumn id="5" name="Ngày đưa vào sử dụng"/>
    <tableColumn id="6" name="Nguyên giá"/>
    <tableColumn id="7" name="Giá trị thanh lý"/>
    <tableColumn id="8" name="Thời gian KH (năm)"/>
    <tableColumn id="9" name="Thời gian KH (tháng)"/>
    <tableColumn id="10" name="Phương pháp"/>
    <tableColumn id="11" name="Địa điểm/Chi nhánh"/>
    <tableColumn id="12" name="Cost Center"/>
    <tableColumn id="13" name="Người quản lý"/>
    <tableColumn id="14" name="Serial/IMEI"/>
    <tableColumn id="15" name="Trạng thái"/>
    <tableColumn id="16" name="KH kỳ báo cáo"/>
    <tableColumn id="17" name="Khấu hao lũy kế"/>
    <tableColumn id="18" name="Giá trị còn lại"/>
  </tableColumns>
  <tableStyleInfo name="TableStyleMedium9" showRowStripes="1" showColumnStripes="0"/>
</table>
</file>

<file path=xl/tables/table2.xml><?xml version="1.0" encoding="utf-8"?>
<table xmlns="http://schemas.openxmlformats.org/spreadsheetml/2006/main" id="2" name="tblDisposals" displayName="tblDisposals" ref="A2:K202" headerRowCount="1">
  <autoFilter ref="A2:K202"/>
  <tableColumns count="11">
    <tableColumn id="1" name="Mã TSCĐ"/>
    <tableColumn id="2" name="Ngày thanh lý"/>
    <tableColumn id="3" name="Hình thức"/>
    <tableColumn id="4" name="Giá bán/Thu về"/>
    <tableColumn id="5" name="Chi phí thanh lý"/>
    <tableColumn id="6" name="Nguyên giá"/>
    <tableColumn id="7" name="KH lũy kế tại ngày TL"/>
    <tableColumn id="8" name="GT còn lại tại ngày TL"/>
    <tableColumn id="9" name="Lãi/Lỗ"/>
    <tableColumn id="10" name="Chứng từ"/>
    <tableColumn id="11" name="Ghi chú"/>
  </tableColumns>
  <tableStyleInfo name="TableStyleMedium9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3" customWidth="1" min="3" max="3"/>
    <col width="28" customWidth="1" min="4" max="4"/>
    <col width="16" customWidth="1" min="5" max="5"/>
    <col width="16" customWidth="1" min="6" max="6"/>
    <col width="16" customWidth="1" min="7" max="7"/>
    <col width="6" customWidth="1" min="8" max="8"/>
  </cols>
  <sheetData>
    <row r="1">
      <c r="A1" s="1" t="inlineStr">
        <is>
          <t>DASHBOARD TÀI SẢN CỐ ĐỊNH</t>
        </is>
      </c>
    </row>
    <row r="3">
      <c r="A3" t="inlineStr">
        <is>
          <t>Kỳ báo cáo:</t>
        </is>
      </c>
      <c r="B3" s="2">
        <f>Settings!B3</f>
        <v/>
      </c>
    </row>
    <row r="4">
      <c r="D4" s="3" t="inlineStr">
        <is>
          <t>Tổng hợp theo Category</t>
        </is>
      </c>
    </row>
    <row r="5">
      <c r="A5" s="4" t="inlineStr">
        <is>
          <t>Category</t>
        </is>
      </c>
      <c r="B5" s="5" t="inlineStr">
        <is>
          <t>Nguyên giá</t>
        </is>
      </c>
      <c r="C5" s="4" t="inlineStr">
        <is>
          <t>KH lũy kế</t>
        </is>
      </c>
      <c r="D5" s="4" t="inlineStr">
        <is>
          <t>NBV</t>
        </is>
      </c>
    </row>
    <row r="6">
      <c r="A6" s="3" t="inlineStr">
        <is>
          <t>Khấu hao lũy kế (kỳ báo cáo)</t>
        </is>
      </c>
      <c r="B6" s="6">
        <f>SUMIFS(Assets!$Q:$Q,Assets!$A:$A,"&lt;&gt;")</f>
        <v/>
      </c>
      <c r="D6" s="7">
        <f>IFERROR(INDEX(Lists!$A$5:$A$50,1),"")</f>
        <v/>
      </c>
      <c r="E6" s="8">
        <f>IF($D6="","",SUMIFS(Assets!$F:$F,Assets!$C:$C,$D6,Assets!$A:$A,"&lt;&gt;"))</f>
        <v/>
      </c>
      <c r="F6" s="8">
        <f>IF($D6="","",SUMIFS(Assets!$Q:$Q,Assets!$C:$C,$D6,Assets!$A:$A,"&lt;&gt;"))</f>
        <v/>
      </c>
      <c r="G6" s="8">
        <f>IF($D6="","",SUMIFS(Assets!$R:$R,Assets!$C:$C,$D6,Assets!$A:$A,"&lt;&gt;"))</f>
        <v/>
      </c>
    </row>
    <row r="7">
      <c r="A7" s="3" t="inlineStr">
        <is>
          <t>Giá trị còn lại (NBV)</t>
        </is>
      </c>
      <c r="B7" s="6">
        <f>SUMIFS(Assets!$R:$R,Assets!$A:$A,"&lt;&gt;")</f>
        <v/>
      </c>
      <c r="D7" s="7">
        <f>IFERROR(INDEX(Lists!$A$5:$A$50,2),"")</f>
        <v/>
      </c>
      <c r="E7" s="8">
        <f>IF($D7="","",SUMIFS(Assets!$F:$F,Assets!$C:$C,$D7,Assets!$A:$A,"&lt;&gt;"))</f>
        <v/>
      </c>
      <c r="F7" s="8">
        <f>IF($D7="","",SUMIFS(Assets!$Q:$Q,Assets!$C:$C,$D7,Assets!$A:$A,"&lt;&gt;"))</f>
        <v/>
      </c>
      <c r="G7" s="8">
        <f>IF($D7="","",SUMIFS(Assets!$R:$R,Assets!$C:$C,$D7,Assets!$A:$A,"&lt;&gt;"))</f>
        <v/>
      </c>
    </row>
    <row r="8">
      <c r="A8" s="3" t="inlineStr">
        <is>
          <t>Khấu hao kỳ báo cáo</t>
        </is>
      </c>
      <c r="B8" s="6">
        <f>SUMIFS(Assets!$P:$P,Assets!$A:$A,"&lt;&gt;")</f>
        <v/>
      </c>
      <c r="D8" s="7">
        <f>IFERROR(INDEX(Lists!$A$5:$A$50,3),"")</f>
        <v/>
      </c>
      <c r="E8" s="8">
        <f>IF($D8="","",SUMIFS(Assets!$F:$F,Assets!$C:$C,$D8,Assets!$A:$A,"&lt;&gt;"))</f>
        <v/>
      </c>
      <c r="F8" s="8">
        <f>IF($D8="","",SUMIFS(Assets!$Q:$Q,Assets!$C:$C,$D8,Assets!$A:$A,"&lt;&gt;"))</f>
        <v/>
      </c>
      <c r="G8" s="8">
        <f>IF($D8="","",SUMIFS(Assets!$R:$R,Assets!$C:$C,$D8,Assets!$A:$A,"&lt;&gt;"))</f>
        <v/>
      </c>
    </row>
    <row r="9">
      <c r="D9" s="7">
        <f>IFERROR(INDEX(Lists!$A$5:$A$50,4),"")</f>
        <v/>
      </c>
      <c r="E9" s="8">
        <f>IF($D9="","",SUMIFS(Assets!$F:$F,Assets!$C:$C,$D9,Assets!$A:$A,"&lt;&gt;"))</f>
        <v/>
      </c>
      <c r="F9" s="8">
        <f>IF($D9="","",SUMIFS(Assets!$Q:$Q,Assets!$C:$C,$D9,Assets!$A:$A,"&lt;&gt;"))</f>
        <v/>
      </c>
      <c r="G9" s="8">
        <f>IF($D9="","",SUMIFS(Assets!$R:$R,Assets!$C:$C,$D9,Assets!$A:$A,"&lt;&gt;"))</f>
        <v/>
      </c>
    </row>
    <row r="10">
      <c r="D10" s="7">
        <f>IFERROR(INDEX(Lists!$A$5:$A$50,5),"")</f>
        <v/>
      </c>
      <c r="E10" s="8">
        <f>IF($D10="","",SUMIFS(Assets!$F:$F,Assets!$C:$C,$D10,Assets!$A:$A,"&lt;&gt;"))</f>
        <v/>
      </c>
      <c r="F10" s="8">
        <f>IF($D10="","",SUMIFS(Assets!$Q:$Q,Assets!$C:$C,$D10,Assets!$A:$A,"&lt;&gt;"))</f>
        <v/>
      </c>
      <c r="G10" s="8">
        <f>IF($D10="","",SUMIFS(Assets!$R:$R,Assets!$C:$C,$D10,Assets!$A:$A,"&lt;&gt;"))</f>
        <v/>
      </c>
    </row>
    <row r="11">
      <c r="D11" s="7">
        <f>IFERROR(INDEX(Lists!$A$5:$A$50,6),"")</f>
        <v/>
      </c>
      <c r="E11" s="8">
        <f>IF($D11="","",SUMIFS(Assets!$F:$F,Assets!$C:$C,$D11,Assets!$A:$A,"&lt;&gt;"))</f>
        <v/>
      </c>
      <c r="F11" s="8">
        <f>IF($D11="","",SUMIFS(Assets!$Q:$Q,Assets!$C:$C,$D11,Assets!$A:$A,"&lt;&gt;"))</f>
        <v/>
      </c>
      <c r="G11" s="8">
        <f>IF($D11="","",SUMIFS(Assets!$R:$R,Assets!$C:$C,$D11,Assets!$A:$A,"&lt;&gt;"))</f>
        <v/>
      </c>
    </row>
  </sheetData>
  <mergeCells count="1">
    <mergeCell ref="A1:H1"/>
  </mergeCells>
  <pageMargins left="0.3" right="0.3" top="0.5" bottom="0.5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50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30" customWidth="1" min="2" max="2"/>
    <col width="22" customWidth="1" min="3" max="3"/>
    <col width="12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4" customWidth="1" min="10" max="10"/>
    <col width="18" customWidth="1" min="11" max="11"/>
    <col width="16" customWidth="1" min="12" max="12"/>
    <col width="18" customWidth="1" min="13" max="13"/>
    <col width="18" customWidth="1" min="14" max="14"/>
    <col width="14" customWidth="1" min="15" max="15"/>
    <col width="16" customWidth="1" min="16" max="16"/>
    <col width="18" customWidth="1" min="17" max="17"/>
    <col width="18" customWidth="1" min="18" max="18"/>
  </cols>
  <sheetData>
    <row r="1">
      <c r="A1" s="1" t="inlineStr">
        <is>
          <t>SỔ THEO DÕI TÀI SẢN CỐ ĐỊNH (TSCĐ)</t>
        </is>
      </c>
    </row>
    <row r="3">
      <c r="A3" t="inlineStr">
        <is>
          <t>Kỳ báo cáo:</t>
        </is>
      </c>
      <c r="B3" s="2">
        <f>Settings!B3</f>
        <v/>
      </c>
    </row>
    <row r="5">
      <c r="A5" s="4" t="inlineStr">
        <is>
          <t>Mã TSCĐ</t>
        </is>
      </c>
      <c r="B5" s="4" t="inlineStr">
        <is>
          <t>Tên tài sản</t>
        </is>
      </c>
      <c r="C5" s="4" t="inlineStr">
        <is>
          <t>Category</t>
        </is>
      </c>
      <c r="D5" s="4" t="inlineStr">
        <is>
          <t>Ngày mua</t>
        </is>
      </c>
      <c r="E5" s="4" t="inlineStr">
        <is>
          <t>Ngày đưa vào sử dụng</t>
        </is>
      </c>
      <c r="F5" s="4" t="inlineStr">
        <is>
          <t>Nguyên giá</t>
        </is>
      </c>
      <c r="G5" s="4" t="inlineStr">
        <is>
          <t>Giá trị thanh lý</t>
        </is>
      </c>
      <c r="H5" s="4" t="inlineStr">
        <is>
          <t>Thời gian KH (năm)</t>
        </is>
      </c>
      <c r="I5" s="4" t="inlineStr">
        <is>
          <t>Thời gian KH (tháng)</t>
        </is>
      </c>
      <c r="J5" s="4" t="inlineStr">
        <is>
          <t>Phương pháp</t>
        </is>
      </c>
      <c r="K5" s="4" t="inlineStr">
        <is>
          <t>Địa điểm/Chi nhánh</t>
        </is>
      </c>
      <c r="L5" s="4" t="inlineStr">
        <is>
          <t>Cost Center</t>
        </is>
      </c>
      <c r="M5" s="4" t="inlineStr">
        <is>
          <t>Người quản lý</t>
        </is>
      </c>
      <c r="N5" s="4" t="inlineStr">
        <is>
          <t>Serial/IMEI</t>
        </is>
      </c>
      <c r="O5" s="4" t="inlineStr">
        <is>
          <t>Trạng thái</t>
        </is>
      </c>
      <c r="P5" s="4" t="inlineStr">
        <is>
          <t>KH kỳ báo cáo</t>
        </is>
      </c>
      <c r="Q5" s="4" t="inlineStr">
        <is>
          <t>Khấu hao lũy kế</t>
        </is>
      </c>
      <c r="R5" s="4" t="inlineStr">
        <is>
          <t>Giá trị còn lại</t>
        </is>
      </c>
    </row>
    <row r="6">
      <c r="A6" s="9" t="n"/>
      <c r="B6" s="9" t="n"/>
      <c r="C6" s="9" t="n"/>
      <c r="D6" s="10" t="n"/>
      <c r="E6" s="10" t="n"/>
      <c r="F6" s="11" t="n"/>
      <c r="G6" s="11" t="n"/>
      <c r="H6" s="9" t="n"/>
      <c r="I6" s="12">
        <f>IF($H6="","",$H6*12)</f>
        <v/>
      </c>
      <c r="J6" s="9" t="n"/>
      <c r="K6" s="9" t="n"/>
      <c r="L6" s="9" t="n"/>
      <c r="M6" s="9" t="n"/>
      <c r="N6" s="9" t="n"/>
      <c r="O6" s="9" t="n"/>
      <c r="P6" s="13">
        <f>IF($A6="","",IF($J6="SL",IF(AND((MAX(0,MIN($I6,IF(OR($E6="",Settings!$B$3=""),0,DATEDIF($E6,EOMONTH(Settings!$B$3,0)+1,"m")))))&gt;0,(MAX(0,MIN($I6,IF(OR($E6="",Settings!$B$3=""),0,DATEDIF($E6,EOMONTH(Settings!$B$3,0)+1,"m")))))&lt;=$I6),(IFERROR(($F6-$G6)/$I6,0)),0),IF($J6="DDB",IF((MAX(0,MIN($I6,IF(OR($E6="",Settings!$B$3=""),0,DATEDIF($E6,EOMONTH(Settings!$B$3,0)+1,"m")))))=0,0,VDB($F6,$G6,$I6,(MAX(0,MIN($I6,IF(OR($E6="",Settings!$B$3=""),0,DATEDIF($E6,EOMONTH(Settings!$B$3,0)+1,"m")))))-1,(MAX(0,MIN($I6,IF(OR($E6="",Settings!$B$3=""),0,DATEDIF($E6,EOMONTH(Settings!$B$3,0)+1,"m"))))),2,TRUE)),0)))</f>
        <v/>
      </c>
      <c r="Q6" s="13">
        <f>IF($A6="","",IF($J6="SL",(MAX(0,MIN($I6,IF(OR($E6="",Settings!$B$3=""),0,DATEDIF($E6,EOMONTH(Settings!$B$3,0)+1,"m")))))*(IFERROR(($F6-$G6)/$I6,0)),IF($J6="DDB",IF((MAX(0,MIN($I6,IF(OR($E6="",Settings!$B$3=""),0,DATEDIF($E6,EOMONTH(Settings!$B$3,0)+1,"m")))))=0,0,VDB($F6,$G6,$I6,0,(MAX(0,MIN($I6,IF(OR($E6="",Settings!$B$3=""),0,DATEDIF($E6,EOMONTH(Settings!$B$3,0)+1,"m"))))),2,TRUE)),0)))</f>
        <v/>
      </c>
      <c r="R6" s="13">
        <f>IF($A6="","",MAX(0,$F6-$Q6))</f>
        <v/>
      </c>
    </row>
    <row r="7">
      <c r="A7" s="9" t="n"/>
      <c r="B7" s="9" t="n"/>
      <c r="C7" s="9" t="n"/>
      <c r="D7" s="10" t="n"/>
      <c r="E7" s="10" t="n"/>
      <c r="F7" s="11" t="n"/>
      <c r="G7" s="11" t="n"/>
      <c r="H7" s="9" t="n"/>
      <c r="I7" s="12">
        <f>IF($H7="","",$H7*12)</f>
        <v/>
      </c>
      <c r="J7" s="9" t="n"/>
      <c r="K7" s="9" t="n"/>
      <c r="L7" s="9" t="n"/>
      <c r="M7" s="9" t="n"/>
      <c r="N7" s="9" t="n"/>
      <c r="O7" s="9" t="n"/>
      <c r="P7" s="13">
        <f>IF($A7="","",IF($J7="SL",IF(AND((MAX(0,MIN($I7,IF(OR($E7="",Settings!$B$3=""),0,DATEDIF($E7,EOMONTH(Settings!$B$3,0)+1,"m")))))&gt;0,(MAX(0,MIN($I7,IF(OR($E7="",Settings!$B$3=""),0,DATEDIF($E7,EOMONTH(Settings!$B$3,0)+1,"m")))))&lt;=$I7),(IFERROR(($F7-$G7)/$I7,0)),0),IF($J7="DDB",IF((MAX(0,MIN($I7,IF(OR($E7="",Settings!$B$3=""),0,DATEDIF($E7,EOMONTH(Settings!$B$3,0)+1,"m")))))=0,0,VDB($F7,$G7,$I7,(MAX(0,MIN($I7,IF(OR($E7="",Settings!$B$3=""),0,DATEDIF($E7,EOMONTH(Settings!$B$3,0)+1,"m")))))-1,(MAX(0,MIN($I7,IF(OR($E7="",Settings!$B$3=""),0,DATEDIF($E7,EOMONTH(Settings!$B$3,0)+1,"m"))))),2,TRUE)),0)))</f>
        <v/>
      </c>
      <c r="Q7" s="13">
        <f>IF($A7="","",IF($J7="SL",(MAX(0,MIN($I7,IF(OR($E7="",Settings!$B$3=""),0,DATEDIF($E7,EOMONTH(Settings!$B$3,0)+1,"m")))))*(IFERROR(($F7-$G7)/$I7,0)),IF($J7="DDB",IF((MAX(0,MIN($I7,IF(OR($E7="",Settings!$B$3=""),0,DATEDIF($E7,EOMONTH(Settings!$B$3,0)+1,"m")))))=0,0,VDB($F7,$G7,$I7,0,(MAX(0,MIN($I7,IF(OR($E7="",Settings!$B$3=""),0,DATEDIF($E7,EOMONTH(Settings!$B$3,0)+1,"m"))))),2,TRUE)),0)))</f>
        <v/>
      </c>
      <c r="R7" s="13">
        <f>IF($A7="","",MAX(0,$F7-$Q7))</f>
        <v/>
      </c>
    </row>
    <row r="8">
      <c r="A8" s="9" t="n"/>
      <c r="B8" s="9" t="n"/>
      <c r="C8" s="9" t="n"/>
      <c r="D8" s="10" t="n"/>
      <c r="E8" s="10" t="n"/>
      <c r="F8" s="11" t="n"/>
      <c r="G8" s="11" t="n"/>
      <c r="H8" s="9" t="n"/>
      <c r="I8" s="12">
        <f>IF($H8="","",$H8*12)</f>
        <v/>
      </c>
      <c r="J8" s="9" t="n"/>
      <c r="K8" s="9" t="n"/>
      <c r="L8" s="9" t="n"/>
      <c r="M8" s="9" t="n"/>
      <c r="N8" s="9" t="n"/>
      <c r="O8" s="9" t="n"/>
      <c r="P8" s="13">
        <f>IF($A8="","",IF($J8="SL",IF(AND((MAX(0,MIN($I8,IF(OR($E8="",Settings!$B$3=""),0,DATEDIF($E8,EOMONTH(Settings!$B$3,0)+1,"m")))))&gt;0,(MAX(0,MIN($I8,IF(OR($E8="",Settings!$B$3=""),0,DATEDIF($E8,EOMONTH(Settings!$B$3,0)+1,"m")))))&lt;=$I8),(IFERROR(($F8-$G8)/$I8,0)),0),IF($J8="DDB",IF((MAX(0,MIN($I8,IF(OR($E8="",Settings!$B$3=""),0,DATEDIF($E8,EOMONTH(Settings!$B$3,0)+1,"m")))))=0,0,VDB($F8,$G8,$I8,(MAX(0,MIN($I8,IF(OR($E8="",Settings!$B$3=""),0,DATEDIF($E8,EOMONTH(Settings!$B$3,0)+1,"m")))))-1,(MAX(0,MIN($I8,IF(OR($E8="",Settings!$B$3=""),0,DATEDIF($E8,EOMONTH(Settings!$B$3,0)+1,"m"))))),2,TRUE)),0)))</f>
        <v/>
      </c>
      <c r="Q8" s="13">
        <f>IF($A8="","",IF($J8="SL",(MAX(0,MIN($I8,IF(OR($E8="",Settings!$B$3=""),0,DATEDIF($E8,EOMONTH(Settings!$B$3,0)+1,"m")))))*(IFERROR(($F8-$G8)/$I8,0)),IF($J8="DDB",IF((MAX(0,MIN($I8,IF(OR($E8="",Settings!$B$3=""),0,DATEDIF($E8,EOMONTH(Settings!$B$3,0)+1,"m")))))=0,0,VDB($F8,$G8,$I8,0,(MAX(0,MIN($I8,IF(OR($E8="",Settings!$B$3=""),0,DATEDIF($E8,EOMONTH(Settings!$B$3,0)+1,"m"))))),2,TRUE)),0)))</f>
        <v/>
      </c>
      <c r="R8" s="13">
        <f>IF($A8="","",MAX(0,$F8-$Q8))</f>
        <v/>
      </c>
    </row>
    <row r="9">
      <c r="A9" s="9" t="n"/>
      <c r="B9" s="9" t="n"/>
      <c r="C9" s="9" t="n"/>
      <c r="D9" s="10" t="n"/>
      <c r="E9" s="10" t="n"/>
      <c r="F9" s="11" t="n"/>
      <c r="G9" s="11" t="n"/>
      <c r="H9" s="9" t="n"/>
      <c r="I9" s="12">
        <f>IF($H9="","",$H9*12)</f>
        <v/>
      </c>
      <c r="J9" s="9" t="n"/>
      <c r="K9" s="9" t="n"/>
      <c r="L9" s="9" t="n"/>
      <c r="M9" s="9" t="n"/>
      <c r="N9" s="9" t="n"/>
      <c r="O9" s="9" t="n"/>
      <c r="P9" s="13">
        <f>IF($A9="","",IF($J9="SL",IF(AND((MAX(0,MIN($I9,IF(OR($E9="",Settings!$B$3=""),0,DATEDIF($E9,EOMONTH(Settings!$B$3,0)+1,"m")))))&gt;0,(MAX(0,MIN($I9,IF(OR($E9="",Settings!$B$3=""),0,DATEDIF($E9,EOMONTH(Settings!$B$3,0)+1,"m")))))&lt;=$I9),(IFERROR(($F9-$G9)/$I9,0)),0),IF($J9="DDB",IF((MAX(0,MIN($I9,IF(OR($E9="",Settings!$B$3=""),0,DATEDIF($E9,EOMONTH(Settings!$B$3,0)+1,"m")))))=0,0,VDB($F9,$G9,$I9,(MAX(0,MIN($I9,IF(OR($E9="",Settings!$B$3=""),0,DATEDIF($E9,EOMONTH(Settings!$B$3,0)+1,"m")))))-1,(MAX(0,MIN($I9,IF(OR($E9="",Settings!$B$3=""),0,DATEDIF($E9,EOMONTH(Settings!$B$3,0)+1,"m"))))),2,TRUE)),0)))</f>
        <v/>
      </c>
      <c r="Q9" s="13">
        <f>IF($A9="","",IF($J9="SL",(MAX(0,MIN($I9,IF(OR($E9="",Settings!$B$3=""),0,DATEDIF($E9,EOMONTH(Settings!$B$3,0)+1,"m")))))*(IFERROR(($F9-$G9)/$I9,0)),IF($J9="DDB",IF((MAX(0,MIN($I9,IF(OR($E9="",Settings!$B$3=""),0,DATEDIF($E9,EOMONTH(Settings!$B$3,0)+1,"m")))))=0,0,VDB($F9,$G9,$I9,0,(MAX(0,MIN($I9,IF(OR($E9="",Settings!$B$3=""),0,DATEDIF($E9,EOMONTH(Settings!$B$3,0)+1,"m"))))),2,TRUE)),0)))</f>
        <v/>
      </c>
      <c r="R9" s="13">
        <f>IF($A9="","",MAX(0,$F9-$Q9))</f>
        <v/>
      </c>
    </row>
    <row r="10">
      <c r="A10" s="9" t="n"/>
      <c r="B10" s="9" t="n"/>
      <c r="C10" s="9" t="n"/>
      <c r="D10" s="10" t="n"/>
      <c r="E10" s="10" t="n"/>
      <c r="F10" s="11" t="n"/>
      <c r="G10" s="11" t="n"/>
      <c r="H10" s="9" t="n"/>
      <c r="I10" s="12">
        <f>IF($H10="","",$H10*12)</f>
        <v/>
      </c>
      <c r="J10" s="9" t="n"/>
      <c r="K10" s="9" t="n"/>
      <c r="L10" s="9" t="n"/>
      <c r="M10" s="9" t="n"/>
      <c r="N10" s="9" t="n"/>
      <c r="O10" s="9" t="n"/>
      <c r="P10" s="13">
        <f>IF($A10="","",IF($J10="SL",IF(AND((MAX(0,MIN($I10,IF(OR($E10="",Settings!$B$3=""),0,DATEDIF($E10,EOMONTH(Settings!$B$3,0)+1,"m")))))&gt;0,(MAX(0,MIN($I10,IF(OR($E10="",Settings!$B$3=""),0,DATEDIF($E10,EOMONTH(Settings!$B$3,0)+1,"m")))))&lt;=$I10),(IFERROR(($F10-$G10)/$I10,0)),0),IF($J10="DDB",IF((MAX(0,MIN($I10,IF(OR($E10="",Settings!$B$3=""),0,DATEDIF($E10,EOMONTH(Settings!$B$3,0)+1,"m")))))=0,0,VDB($F10,$G10,$I10,(MAX(0,MIN($I10,IF(OR($E10="",Settings!$B$3=""),0,DATEDIF($E10,EOMONTH(Settings!$B$3,0)+1,"m")))))-1,(MAX(0,MIN($I10,IF(OR($E10="",Settings!$B$3=""),0,DATEDIF($E10,EOMONTH(Settings!$B$3,0)+1,"m"))))),2,TRUE)),0)))</f>
        <v/>
      </c>
      <c r="Q10" s="13">
        <f>IF($A10="","",IF($J10="SL",(MAX(0,MIN($I10,IF(OR($E10="",Settings!$B$3=""),0,DATEDIF($E10,EOMONTH(Settings!$B$3,0)+1,"m")))))*(IFERROR(($F10-$G10)/$I10,0)),IF($J10="DDB",IF((MAX(0,MIN($I10,IF(OR($E10="",Settings!$B$3=""),0,DATEDIF($E10,EOMONTH(Settings!$B$3,0)+1,"m")))))=0,0,VDB($F10,$G10,$I10,0,(MAX(0,MIN($I10,IF(OR($E10="",Settings!$B$3=""),0,DATEDIF($E10,EOMONTH(Settings!$B$3,0)+1,"m"))))),2,TRUE)),0)))</f>
        <v/>
      </c>
      <c r="R10" s="13">
        <f>IF($A10="","",MAX(0,$F10-$Q10))</f>
        <v/>
      </c>
    </row>
    <row r="11">
      <c r="A11" s="9" t="n"/>
      <c r="B11" s="9" t="n"/>
      <c r="C11" s="9" t="n"/>
      <c r="D11" s="10" t="n"/>
      <c r="E11" s="10" t="n"/>
      <c r="F11" s="11" t="n"/>
      <c r="G11" s="11" t="n"/>
      <c r="H11" s="9" t="n"/>
      <c r="I11" s="12">
        <f>IF($H11="","",$H11*12)</f>
        <v/>
      </c>
      <c r="J11" s="9" t="n"/>
      <c r="K11" s="9" t="n"/>
      <c r="L11" s="9" t="n"/>
      <c r="M11" s="9" t="n"/>
      <c r="N11" s="9" t="n"/>
      <c r="O11" s="9" t="n"/>
      <c r="P11" s="13">
        <f>IF($A11="","",IF($J11="SL",IF(AND((MAX(0,MIN($I11,IF(OR($E11="",Settings!$B$3=""),0,DATEDIF($E11,EOMONTH(Settings!$B$3,0)+1,"m")))))&gt;0,(MAX(0,MIN($I11,IF(OR($E11="",Settings!$B$3=""),0,DATEDIF($E11,EOMONTH(Settings!$B$3,0)+1,"m")))))&lt;=$I11),(IFERROR(($F11-$G11)/$I11,0)),0),IF($J11="DDB",IF((MAX(0,MIN($I11,IF(OR($E11="",Settings!$B$3=""),0,DATEDIF($E11,EOMONTH(Settings!$B$3,0)+1,"m")))))=0,0,VDB($F11,$G11,$I11,(MAX(0,MIN($I11,IF(OR($E11="",Settings!$B$3=""),0,DATEDIF($E11,EOMONTH(Settings!$B$3,0)+1,"m")))))-1,(MAX(0,MIN($I11,IF(OR($E11="",Settings!$B$3=""),0,DATEDIF($E11,EOMONTH(Settings!$B$3,0)+1,"m"))))),2,TRUE)),0)))</f>
        <v/>
      </c>
      <c r="Q11" s="13">
        <f>IF($A11="","",IF($J11="SL",(MAX(0,MIN($I11,IF(OR($E11="",Settings!$B$3=""),0,DATEDIF($E11,EOMONTH(Settings!$B$3,0)+1,"m")))))*(IFERROR(($F11-$G11)/$I11,0)),IF($J11="DDB",IF((MAX(0,MIN($I11,IF(OR($E11="",Settings!$B$3=""),0,DATEDIF($E11,EOMONTH(Settings!$B$3,0)+1,"m")))))=0,0,VDB($F11,$G11,$I11,0,(MAX(0,MIN($I11,IF(OR($E11="",Settings!$B$3=""),0,DATEDIF($E11,EOMONTH(Settings!$B$3,0)+1,"m"))))),2,TRUE)),0)))</f>
        <v/>
      </c>
      <c r="R11" s="13">
        <f>IF($A11="","",MAX(0,$F11-$Q11))</f>
        <v/>
      </c>
    </row>
    <row r="12">
      <c r="A12" s="9" t="n"/>
      <c r="B12" s="9" t="n"/>
      <c r="C12" s="9" t="n"/>
      <c r="D12" s="10" t="n"/>
      <c r="E12" s="10" t="n"/>
      <c r="F12" s="11" t="n"/>
      <c r="G12" s="11" t="n"/>
      <c r="H12" s="9" t="n"/>
      <c r="I12" s="12">
        <f>IF($H12="","",$H12*12)</f>
        <v/>
      </c>
      <c r="J12" s="9" t="n"/>
      <c r="K12" s="9" t="n"/>
      <c r="L12" s="9" t="n"/>
      <c r="M12" s="9" t="n"/>
      <c r="N12" s="9" t="n"/>
      <c r="O12" s="9" t="n"/>
      <c r="P12" s="13">
        <f>IF($A12="","",IF($J12="SL",IF(AND((MAX(0,MIN($I12,IF(OR($E12="",Settings!$B$3=""),0,DATEDIF($E12,EOMONTH(Settings!$B$3,0)+1,"m")))))&gt;0,(MAX(0,MIN($I12,IF(OR($E12="",Settings!$B$3=""),0,DATEDIF($E12,EOMONTH(Settings!$B$3,0)+1,"m")))))&lt;=$I12),(IFERROR(($F12-$G12)/$I12,0)),0),IF($J12="DDB",IF((MAX(0,MIN($I12,IF(OR($E12="",Settings!$B$3=""),0,DATEDIF($E12,EOMONTH(Settings!$B$3,0)+1,"m")))))=0,0,VDB($F12,$G12,$I12,(MAX(0,MIN($I12,IF(OR($E12="",Settings!$B$3=""),0,DATEDIF($E12,EOMONTH(Settings!$B$3,0)+1,"m")))))-1,(MAX(0,MIN($I12,IF(OR($E12="",Settings!$B$3=""),0,DATEDIF($E12,EOMONTH(Settings!$B$3,0)+1,"m"))))),2,TRUE)),0)))</f>
        <v/>
      </c>
      <c r="Q12" s="13">
        <f>IF($A12="","",IF($J12="SL",(MAX(0,MIN($I12,IF(OR($E12="",Settings!$B$3=""),0,DATEDIF($E12,EOMONTH(Settings!$B$3,0)+1,"m")))))*(IFERROR(($F12-$G12)/$I12,0)),IF($J12="DDB",IF((MAX(0,MIN($I12,IF(OR($E12="",Settings!$B$3=""),0,DATEDIF($E12,EOMONTH(Settings!$B$3,0)+1,"m")))))=0,0,VDB($F12,$G12,$I12,0,(MAX(0,MIN($I12,IF(OR($E12="",Settings!$B$3=""),0,DATEDIF($E12,EOMONTH(Settings!$B$3,0)+1,"m"))))),2,TRUE)),0)))</f>
        <v/>
      </c>
      <c r="R12" s="13">
        <f>IF($A12="","",MAX(0,$F12-$Q12))</f>
        <v/>
      </c>
    </row>
    <row r="13">
      <c r="A13" s="9" t="n"/>
      <c r="B13" s="9" t="n"/>
      <c r="C13" s="9" t="n"/>
      <c r="D13" s="10" t="n"/>
      <c r="E13" s="10" t="n"/>
      <c r="F13" s="11" t="n"/>
      <c r="G13" s="11" t="n"/>
      <c r="H13" s="9" t="n"/>
      <c r="I13" s="12">
        <f>IF($H13="","",$H13*12)</f>
        <v/>
      </c>
      <c r="J13" s="9" t="n"/>
      <c r="K13" s="9" t="n"/>
      <c r="L13" s="9" t="n"/>
      <c r="M13" s="9" t="n"/>
      <c r="N13" s="9" t="n"/>
      <c r="O13" s="9" t="n"/>
      <c r="P13" s="13">
        <f>IF($A13="","",IF($J13="SL",IF(AND((MAX(0,MIN($I13,IF(OR($E13="",Settings!$B$3=""),0,DATEDIF($E13,EOMONTH(Settings!$B$3,0)+1,"m")))))&gt;0,(MAX(0,MIN($I13,IF(OR($E13="",Settings!$B$3=""),0,DATEDIF($E13,EOMONTH(Settings!$B$3,0)+1,"m")))))&lt;=$I13),(IFERROR(($F13-$G13)/$I13,0)),0),IF($J13="DDB",IF((MAX(0,MIN($I13,IF(OR($E13="",Settings!$B$3=""),0,DATEDIF($E13,EOMONTH(Settings!$B$3,0)+1,"m")))))=0,0,VDB($F13,$G13,$I13,(MAX(0,MIN($I13,IF(OR($E13="",Settings!$B$3=""),0,DATEDIF($E13,EOMONTH(Settings!$B$3,0)+1,"m")))))-1,(MAX(0,MIN($I13,IF(OR($E13="",Settings!$B$3=""),0,DATEDIF($E13,EOMONTH(Settings!$B$3,0)+1,"m"))))),2,TRUE)),0)))</f>
        <v/>
      </c>
      <c r="Q13" s="13">
        <f>IF($A13="","",IF($J13="SL",(MAX(0,MIN($I13,IF(OR($E13="",Settings!$B$3=""),0,DATEDIF($E13,EOMONTH(Settings!$B$3,0)+1,"m")))))*(IFERROR(($F13-$G13)/$I13,0)),IF($J13="DDB",IF((MAX(0,MIN($I13,IF(OR($E13="",Settings!$B$3=""),0,DATEDIF($E13,EOMONTH(Settings!$B$3,0)+1,"m")))))=0,0,VDB($F13,$G13,$I13,0,(MAX(0,MIN($I13,IF(OR($E13="",Settings!$B$3=""),0,DATEDIF($E13,EOMONTH(Settings!$B$3,0)+1,"m"))))),2,TRUE)),0)))</f>
        <v/>
      </c>
      <c r="R13" s="13">
        <f>IF($A13="","",MAX(0,$F13-$Q13))</f>
        <v/>
      </c>
    </row>
    <row r="14">
      <c r="A14" s="9" t="n"/>
      <c r="B14" s="9" t="n"/>
      <c r="C14" s="9" t="n"/>
      <c r="D14" s="10" t="n"/>
      <c r="E14" s="10" t="n"/>
      <c r="F14" s="11" t="n"/>
      <c r="G14" s="11" t="n"/>
      <c r="H14" s="9" t="n"/>
      <c r="I14" s="12">
        <f>IF($H14="","",$H14*12)</f>
        <v/>
      </c>
      <c r="J14" s="9" t="n"/>
      <c r="K14" s="9" t="n"/>
      <c r="L14" s="9" t="n"/>
      <c r="M14" s="9" t="n"/>
      <c r="N14" s="9" t="n"/>
      <c r="O14" s="9" t="n"/>
      <c r="P14" s="13">
        <f>IF($A14="","",IF($J14="SL",IF(AND((MAX(0,MIN($I14,IF(OR($E14="",Settings!$B$3=""),0,DATEDIF($E14,EOMONTH(Settings!$B$3,0)+1,"m")))))&gt;0,(MAX(0,MIN($I14,IF(OR($E14="",Settings!$B$3=""),0,DATEDIF($E14,EOMONTH(Settings!$B$3,0)+1,"m")))))&lt;=$I14),(IFERROR(($F14-$G14)/$I14,0)),0),IF($J14="DDB",IF((MAX(0,MIN($I14,IF(OR($E14="",Settings!$B$3=""),0,DATEDIF($E14,EOMONTH(Settings!$B$3,0)+1,"m")))))=0,0,VDB($F14,$G14,$I14,(MAX(0,MIN($I14,IF(OR($E14="",Settings!$B$3=""),0,DATEDIF($E14,EOMONTH(Settings!$B$3,0)+1,"m")))))-1,(MAX(0,MIN($I14,IF(OR($E14="",Settings!$B$3=""),0,DATEDIF($E14,EOMONTH(Settings!$B$3,0)+1,"m"))))),2,TRUE)),0)))</f>
        <v/>
      </c>
      <c r="Q14" s="13">
        <f>IF($A14="","",IF($J14="SL",(MAX(0,MIN($I14,IF(OR($E14="",Settings!$B$3=""),0,DATEDIF($E14,EOMONTH(Settings!$B$3,0)+1,"m")))))*(IFERROR(($F14-$G14)/$I14,0)),IF($J14="DDB",IF((MAX(0,MIN($I14,IF(OR($E14="",Settings!$B$3=""),0,DATEDIF($E14,EOMONTH(Settings!$B$3,0)+1,"m")))))=0,0,VDB($F14,$G14,$I14,0,(MAX(0,MIN($I14,IF(OR($E14="",Settings!$B$3=""),0,DATEDIF($E14,EOMONTH(Settings!$B$3,0)+1,"m"))))),2,TRUE)),0)))</f>
        <v/>
      </c>
      <c r="R14" s="13">
        <f>IF($A14="","",MAX(0,$F14-$Q14))</f>
        <v/>
      </c>
    </row>
    <row r="15">
      <c r="A15" s="9" t="n"/>
      <c r="B15" s="9" t="n"/>
      <c r="C15" s="9" t="n"/>
      <c r="D15" s="10" t="n"/>
      <c r="E15" s="10" t="n"/>
      <c r="F15" s="11" t="n"/>
      <c r="G15" s="11" t="n"/>
      <c r="H15" s="9" t="n"/>
      <c r="I15" s="12">
        <f>IF($H15="","",$H15*12)</f>
        <v/>
      </c>
      <c r="J15" s="9" t="n"/>
      <c r="K15" s="9" t="n"/>
      <c r="L15" s="9" t="n"/>
      <c r="M15" s="9" t="n"/>
      <c r="N15" s="9" t="n"/>
      <c r="O15" s="9" t="n"/>
      <c r="P15" s="13">
        <f>IF($A15="","",IF($J15="SL",IF(AND((MAX(0,MIN($I15,IF(OR($E15="",Settings!$B$3=""),0,DATEDIF($E15,EOMONTH(Settings!$B$3,0)+1,"m")))))&gt;0,(MAX(0,MIN($I15,IF(OR($E15="",Settings!$B$3=""),0,DATEDIF($E15,EOMONTH(Settings!$B$3,0)+1,"m")))))&lt;=$I15),(IFERROR(($F15-$G15)/$I15,0)),0),IF($J15="DDB",IF((MAX(0,MIN($I15,IF(OR($E15="",Settings!$B$3=""),0,DATEDIF($E15,EOMONTH(Settings!$B$3,0)+1,"m")))))=0,0,VDB($F15,$G15,$I15,(MAX(0,MIN($I15,IF(OR($E15="",Settings!$B$3=""),0,DATEDIF($E15,EOMONTH(Settings!$B$3,0)+1,"m")))))-1,(MAX(0,MIN($I15,IF(OR($E15="",Settings!$B$3=""),0,DATEDIF($E15,EOMONTH(Settings!$B$3,0)+1,"m"))))),2,TRUE)),0)))</f>
        <v/>
      </c>
      <c r="Q15" s="13">
        <f>IF($A15="","",IF($J15="SL",(MAX(0,MIN($I15,IF(OR($E15="",Settings!$B$3=""),0,DATEDIF($E15,EOMONTH(Settings!$B$3,0)+1,"m")))))*(IFERROR(($F15-$G15)/$I15,0)),IF($J15="DDB",IF((MAX(0,MIN($I15,IF(OR($E15="",Settings!$B$3=""),0,DATEDIF($E15,EOMONTH(Settings!$B$3,0)+1,"m")))))=0,0,VDB($F15,$G15,$I15,0,(MAX(0,MIN($I15,IF(OR($E15="",Settings!$B$3=""),0,DATEDIF($E15,EOMONTH(Settings!$B$3,0)+1,"m"))))),2,TRUE)),0)))</f>
        <v/>
      </c>
      <c r="R15" s="13">
        <f>IF($A15="","",MAX(0,$F15-$Q15))</f>
        <v/>
      </c>
    </row>
    <row r="16">
      <c r="A16" s="9" t="n"/>
      <c r="B16" s="9" t="n"/>
      <c r="C16" s="9" t="n"/>
      <c r="D16" s="10" t="n"/>
      <c r="E16" s="10" t="n"/>
      <c r="F16" s="11" t="n"/>
      <c r="G16" s="11" t="n"/>
      <c r="H16" s="9" t="n"/>
      <c r="I16" s="12">
        <f>IF($H16="","",$H16*12)</f>
        <v/>
      </c>
      <c r="J16" s="9" t="n"/>
      <c r="K16" s="9" t="n"/>
      <c r="L16" s="9" t="n"/>
      <c r="M16" s="9" t="n"/>
      <c r="N16" s="9" t="n"/>
      <c r="O16" s="9" t="n"/>
      <c r="P16" s="13">
        <f>IF($A16="","",IF($J16="SL",IF(AND((MAX(0,MIN($I16,IF(OR($E16="",Settings!$B$3=""),0,DATEDIF($E16,EOMONTH(Settings!$B$3,0)+1,"m")))))&gt;0,(MAX(0,MIN($I16,IF(OR($E16="",Settings!$B$3=""),0,DATEDIF($E16,EOMONTH(Settings!$B$3,0)+1,"m")))))&lt;=$I16),(IFERROR(($F16-$G16)/$I16,0)),0),IF($J16="DDB",IF((MAX(0,MIN($I16,IF(OR($E16="",Settings!$B$3=""),0,DATEDIF($E16,EOMONTH(Settings!$B$3,0)+1,"m")))))=0,0,VDB($F16,$G16,$I16,(MAX(0,MIN($I16,IF(OR($E16="",Settings!$B$3=""),0,DATEDIF($E16,EOMONTH(Settings!$B$3,0)+1,"m")))))-1,(MAX(0,MIN($I16,IF(OR($E16="",Settings!$B$3=""),0,DATEDIF($E16,EOMONTH(Settings!$B$3,0)+1,"m"))))),2,TRUE)),0)))</f>
        <v/>
      </c>
      <c r="Q16" s="13">
        <f>IF($A16="","",IF($J16="SL",(MAX(0,MIN($I16,IF(OR($E16="",Settings!$B$3=""),0,DATEDIF($E16,EOMONTH(Settings!$B$3,0)+1,"m")))))*(IFERROR(($F16-$G16)/$I16,0)),IF($J16="DDB",IF((MAX(0,MIN($I16,IF(OR($E16="",Settings!$B$3=""),0,DATEDIF($E16,EOMONTH(Settings!$B$3,0)+1,"m")))))=0,0,VDB($F16,$G16,$I16,0,(MAX(0,MIN($I16,IF(OR($E16="",Settings!$B$3=""),0,DATEDIF($E16,EOMONTH(Settings!$B$3,0)+1,"m"))))),2,TRUE)),0)))</f>
        <v/>
      </c>
      <c r="R16" s="13">
        <f>IF($A16="","",MAX(0,$F16-$Q16))</f>
        <v/>
      </c>
    </row>
    <row r="17">
      <c r="A17" s="9" t="n"/>
      <c r="B17" s="9" t="n"/>
      <c r="C17" s="9" t="n"/>
      <c r="D17" s="10" t="n"/>
      <c r="E17" s="10" t="n"/>
      <c r="F17" s="11" t="n"/>
      <c r="G17" s="11" t="n"/>
      <c r="H17" s="9" t="n"/>
      <c r="I17" s="12">
        <f>IF($H17="","",$H17*12)</f>
        <v/>
      </c>
      <c r="J17" s="9" t="n"/>
      <c r="K17" s="9" t="n"/>
      <c r="L17" s="9" t="n"/>
      <c r="M17" s="9" t="n"/>
      <c r="N17" s="9" t="n"/>
      <c r="O17" s="9" t="n"/>
      <c r="P17" s="13">
        <f>IF($A17="","",IF($J17="SL",IF(AND((MAX(0,MIN($I17,IF(OR($E17="",Settings!$B$3=""),0,DATEDIF($E17,EOMONTH(Settings!$B$3,0)+1,"m")))))&gt;0,(MAX(0,MIN($I17,IF(OR($E17="",Settings!$B$3=""),0,DATEDIF($E17,EOMONTH(Settings!$B$3,0)+1,"m")))))&lt;=$I17),(IFERROR(($F17-$G17)/$I17,0)),0),IF($J17="DDB",IF((MAX(0,MIN($I17,IF(OR($E17="",Settings!$B$3=""),0,DATEDIF($E17,EOMONTH(Settings!$B$3,0)+1,"m")))))=0,0,VDB($F17,$G17,$I17,(MAX(0,MIN($I17,IF(OR($E17="",Settings!$B$3=""),0,DATEDIF($E17,EOMONTH(Settings!$B$3,0)+1,"m")))))-1,(MAX(0,MIN($I17,IF(OR($E17="",Settings!$B$3=""),0,DATEDIF($E17,EOMONTH(Settings!$B$3,0)+1,"m"))))),2,TRUE)),0)))</f>
        <v/>
      </c>
      <c r="Q17" s="13">
        <f>IF($A17="","",IF($J17="SL",(MAX(0,MIN($I17,IF(OR($E17="",Settings!$B$3=""),0,DATEDIF($E17,EOMONTH(Settings!$B$3,0)+1,"m")))))*(IFERROR(($F17-$G17)/$I17,0)),IF($J17="DDB",IF((MAX(0,MIN($I17,IF(OR($E17="",Settings!$B$3=""),0,DATEDIF($E17,EOMONTH(Settings!$B$3,0)+1,"m")))))=0,0,VDB($F17,$G17,$I17,0,(MAX(0,MIN($I17,IF(OR($E17="",Settings!$B$3=""),0,DATEDIF($E17,EOMONTH(Settings!$B$3,0)+1,"m"))))),2,TRUE)),0)))</f>
        <v/>
      </c>
      <c r="R17" s="13">
        <f>IF($A17="","",MAX(0,$F17-$Q17))</f>
        <v/>
      </c>
    </row>
    <row r="18">
      <c r="A18" s="9" t="n"/>
      <c r="B18" s="9" t="n"/>
      <c r="C18" s="9" t="n"/>
      <c r="D18" s="10" t="n"/>
      <c r="E18" s="10" t="n"/>
      <c r="F18" s="11" t="n"/>
      <c r="G18" s="11" t="n"/>
      <c r="H18" s="9" t="n"/>
      <c r="I18" s="12">
        <f>IF($H18="","",$H18*12)</f>
        <v/>
      </c>
      <c r="J18" s="9" t="n"/>
      <c r="K18" s="9" t="n"/>
      <c r="L18" s="9" t="n"/>
      <c r="M18" s="9" t="n"/>
      <c r="N18" s="9" t="n"/>
      <c r="O18" s="9" t="n"/>
      <c r="P18" s="13">
        <f>IF($A18="","",IF($J18="SL",IF(AND((MAX(0,MIN($I18,IF(OR($E18="",Settings!$B$3=""),0,DATEDIF($E18,EOMONTH(Settings!$B$3,0)+1,"m")))))&gt;0,(MAX(0,MIN($I18,IF(OR($E18="",Settings!$B$3=""),0,DATEDIF($E18,EOMONTH(Settings!$B$3,0)+1,"m")))))&lt;=$I18),(IFERROR(($F18-$G18)/$I18,0)),0),IF($J18="DDB",IF((MAX(0,MIN($I18,IF(OR($E18="",Settings!$B$3=""),0,DATEDIF($E18,EOMONTH(Settings!$B$3,0)+1,"m")))))=0,0,VDB($F18,$G18,$I18,(MAX(0,MIN($I18,IF(OR($E18="",Settings!$B$3=""),0,DATEDIF($E18,EOMONTH(Settings!$B$3,0)+1,"m")))))-1,(MAX(0,MIN($I18,IF(OR($E18="",Settings!$B$3=""),0,DATEDIF($E18,EOMONTH(Settings!$B$3,0)+1,"m"))))),2,TRUE)),0)))</f>
        <v/>
      </c>
      <c r="Q18" s="13">
        <f>IF($A18="","",IF($J18="SL",(MAX(0,MIN($I18,IF(OR($E18="",Settings!$B$3=""),0,DATEDIF($E18,EOMONTH(Settings!$B$3,0)+1,"m")))))*(IFERROR(($F18-$G18)/$I18,0)),IF($J18="DDB",IF((MAX(0,MIN($I18,IF(OR($E18="",Settings!$B$3=""),0,DATEDIF($E18,EOMONTH(Settings!$B$3,0)+1,"m")))))=0,0,VDB($F18,$G18,$I18,0,(MAX(0,MIN($I18,IF(OR($E18="",Settings!$B$3=""),0,DATEDIF($E18,EOMONTH(Settings!$B$3,0)+1,"m"))))),2,TRUE)),0)))</f>
        <v/>
      </c>
      <c r="R18" s="13">
        <f>IF($A18="","",MAX(0,$F18-$Q18))</f>
        <v/>
      </c>
    </row>
    <row r="19">
      <c r="A19" s="9" t="n"/>
      <c r="B19" s="9" t="n"/>
      <c r="C19" s="9" t="n"/>
      <c r="D19" s="10" t="n"/>
      <c r="E19" s="10" t="n"/>
      <c r="F19" s="11" t="n"/>
      <c r="G19" s="11" t="n"/>
      <c r="H19" s="9" t="n"/>
      <c r="I19" s="12">
        <f>IF($H19="","",$H19*12)</f>
        <v/>
      </c>
      <c r="J19" s="9" t="n"/>
      <c r="K19" s="9" t="n"/>
      <c r="L19" s="9" t="n"/>
      <c r="M19" s="9" t="n"/>
      <c r="N19" s="9" t="n"/>
      <c r="O19" s="9" t="n"/>
      <c r="P19" s="13">
        <f>IF($A19="","",IF($J19="SL",IF(AND((MAX(0,MIN($I19,IF(OR($E19="",Settings!$B$3=""),0,DATEDIF($E19,EOMONTH(Settings!$B$3,0)+1,"m")))))&gt;0,(MAX(0,MIN($I19,IF(OR($E19="",Settings!$B$3=""),0,DATEDIF($E19,EOMONTH(Settings!$B$3,0)+1,"m")))))&lt;=$I19),(IFERROR(($F19-$G19)/$I19,0)),0),IF($J19="DDB",IF((MAX(0,MIN($I19,IF(OR($E19="",Settings!$B$3=""),0,DATEDIF($E19,EOMONTH(Settings!$B$3,0)+1,"m")))))=0,0,VDB($F19,$G19,$I19,(MAX(0,MIN($I19,IF(OR($E19="",Settings!$B$3=""),0,DATEDIF($E19,EOMONTH(Settings!$B$3,0)+1,"m")))))-1,(MAX(0,MIN($I19,IF(OR($E19="",Settings!$B$3=""),0,DATEDIF($E19,EOMONTH(Settings!$B$3,0)+1,"m"))))),2,TRUE)),0)))</f>
        <v/>
      </c>
      <c r="Q19" s="13">
        <f>IF($A19="","",IF($J19="SL",(MAX(0,MIN($I19,IF(OR($E19="",Settings!$B$3=""),0,DATEDIF($E19,EOMONTH(Settings!$B$3,0)+1,"m")))))*(IFERROR(($F19-$G19)/$I19,0)),IF($J19="DDB",IF((MAX(0,MIN($I19,IF(OR($E19="",Settings!$B$3=""),0,DATEDIF($E19,EOMONTH(Settings!$B$3,0)+1,"m")))))=0,0,VDB($F19,$G19,$I19,0,(MAX(0,MIN($I19,IF(OR($E19="",Settings!$B$3=""),0,DATEDIF($E19,EOMONTH(Settings!$B$3,0)+1,"m"))))),2,TRUE)),0)))</f>
        <v/>
      </c>
      <c r="R19" s="13">
        <f>IF($A19="","",MAX(0,$F19-$Q19))</f>
        <v/>
      </c>
    </row>
    <row r="20">
      <c r="A20" s="9" t="n"/>
      <c r="B20" s="9" t="n"/>
      <c r="C20" s="9" t="n"/>
      <c r="D20" s="10" t="n"/>
      <c r="E20" s="10" t="n"/>
      <c r="F20" s="11" t="n"/>
      <c r="G20" s="11" t="n"/>
      <c r="H20" s="9" t="n"/>
      <c r="I20" s="12">
        <f>IF($H20="","",$H20*12)</f>
        <v/>
      </c>
      <c r="J20" s="9" t="n"/>
      <c r="K20" s="9" t="n"/>
      <c r="L20" s="9" t="n"/>
      <c r="M20" s="9" t="n"/>
      <c r="N20" s="9" t="n"/>
      <c r="O20" s="9" t="n"/>
      <c r="P20" s="13">
        <f>IF($A20="","",IF($J20="SL",IF(AND((MAX(0,MIN($I20,IF(OR($E20="",Settings!$B$3=""),0,DATEDIF($E20,EOMONTH(Settings!$B$3,0)+1,"m")))))&gt;0,(MAX(0,MIN($I20,IF(OR($E20="",Settings!$B$3=""),0,DATEDIF($E20,EOMONTH(Settings!$B$3,0)+1,"m")))))&lt;=$I20),(IFERROR(($F20-$G20)/$I20,0)),0),IF($J20="DDB",IF((MAX(0,MIN($I20,IF(OR($E20="",Settings!$B$3=""),0,DATEDIF($E20,EOMONTH(Settings!$B$3,0)+1,"m")))))=0,0,VDB($F20,$G20,$I20,(MAX(0,MIN($I20,IF(OR($E20="",Settings!$B$3=""),0,DATEDIF($E20,EOMONTH(Settings!$B$3,0)+1,"m")))))-1,(MAX(0,MIN($I20,IF(OR($E20="",Settings!$B$3=""),0,DATEDIF($E20,EOMONTH(Settings!$B$3,0)+1,"m"))))),2,TRUE)),0)))</f>
        <v/>
      </c>
      <c r="Q20" s="13">
        <f>IF($A20="","",IF($J20="SL",(MAX(0,MIN($I20,IF(OR($E20="",Settings!$B$3=""),0,DATEDIF($E20,EOMONTH(Settings!$B$3,0)+1,"m")))))*(IFERROR(($F20-$G20)/$I20,0)),IF($J20="DDB",IF((MAX(0,MIN($I20,IF(OR($E20="",Settings!$B$3=""),0,DATEDIF($E20,EOMONTH(Settings!$B$3,0)+1,"m")))))=0,0,VDB($F20,$G20,$I20,0,(MAX(0,MIN($I20,IF(OR($E20="",Settings!$B$3=""),0,DATEDIF($E20,EOMONTH(Settings!$B$3,0)+1,"m"))))),2,TRUE)),0)))</f>
        <v/>
      </c>
      <c r="R20" s="13">
        <f>IF($A20="","",MAX(0,$F20-$Q20))</f>
        <v/>
      </c>
    </row>
    <row r="21">
      <c r="A21" s="9" t="n"/>
      <c r="B21" s="9" t="n"/>
      <c r="C21" s="9" t="n"/>
      <c r="D21" s="10" t="n"/>
      <c r="E21" s="10" t="n"/>
      <c r="F21" s="11" t="n"/>
      <c r="G21" s="11" t="n"/>
      <c r="H21" s="9" t="n"/>
      <c r="I21" s="12">
        <f>IF($H21="","",$H21*12)</f>
        <v/>
      </c>
      <c r="J21" s="9" t="n"/>
      <c r="K21" s="9" t="n"/>
      <c r="L21" s="9" t="n"/>
      <c r="M21" s="9" t="n"/>
      <c r="N21" s="9" t="n"/>
      <c r="O21" s="9" t="n"/>
      <c r="P21" s="13">
        <f>IF($A21="","",IF($J21="SL",IF(AND((MAX(0,MIN($I21,IF(OR($E21="",Settings!$B$3=""),0,DATEDIF($E21,EOMONTH(Settings!$B$3,0)+1,"m")))))&gt;0,(MAX(0,MIN($I21,IF(OR($E21="",Settings!$B$3=""),0,DATEDIF($E21,EOMONTH(Settings!$B$3,0)+1,"m")))))&lt;=$I21),(IFERROR(($F21-$G21)/$I21,0)),0),IF($J21="DDB",IF((MAX(0,MIN($I21,IF(OR($E21="",Settings!$B$3=""),0,DATEDIF($E21,EOMONTH(Settings!$B$3,0)+1,"m")))))=0,0,VDB($F21,$G21,$I21,(MAX(0,MIN($I21,IF(OR($E21="",Settings!$B$3=""),0,DATEDIF($E21,EOMONTH(Settings!$B$3,0)+1,"m")))))-1,(MAX(0,MIN($I21,IF(OR($E21="",Settings!$B$3=""),0,DATEDIF($E21,EOMONTH(Settings!$B$3,0)+1,"m"))))),2,TRUE)),0)))</f>
        <v/>
      </c>
      <c r="Q21" s="13">
        <f>IF($A21="","",IF($J21="SL",(MAX(0,MIN($I21,IF(OR($E21="",Settings!$B$3=""),0,DATEDIF($E21,EOMONTH(Settings!$B$3,0)+1,"m")))))*(IFERROR(($F21-$G21)/$I21,0)),IF($J21="DDB",IF((MAX(0,MIN($I21,IF(OR($E21="",Settings!$B$3=""),0,DATEDIF($E21,EOMONTH(Settings!$B$3,0)+1,"m")))))=0,0,VDB($F21,$G21,$I21,0,(MAX(0,MIN($I21,IF(OR($E21="",Settings!$B$3=""),0,DATEDIF($E21,EOMONTH(Settings!$B$3,0)+1,"m"))))),2,TRUE)),0)))</f>
        <v/>
      </c>
      <c r="R21" s="13">
        <f>IF($A21="","",MAX(0,$F21-$Q21))</f>
        <v/>
      </c>
    </row>
    <row r="22">
      <c r="A22" s="9" t="n"/>
      <c r="B22" s="9" t="n"/>
      <c r="C22" s="9" t="n"/>
      <c r="D22" s="10" t="n"/>
      <c r="E22" s="10" t="n"/>
      <c r="F22" s="11" t="n"/>
      <c r="G22" s="11" t="n"/>
      <c r="H22" s="9" t="n"/>
      <c r="I22" s="12">
        <f>IF($H22="","",$H22*12)</f>
        <v/>
      </c>
      <c r="J22" s="9" t="n"/>
      <c r="K22" s="9" t="n"/>
      <c r="L22" s="9" t="n"/>
      <c r="M22" s="9" t="n"/>
      <c r="N22" s="9" t="n"/>
      <c r="O22" s="9" t="n"/>
      <c r="P22" s="13">
        <f>IF($A22="","",IF($J22="SL",IF(AND((MAX(0,MIN($I22,IF(OR($E22="",Settings!$B$3=""),0,DATEDIF($E22,EOMONTH(Settings!$B$3,0)+1,"m")))))&gt;0,(MAX(0,MIN($I22,IF(OR($E22="",Settings!$B$3=""),0,DATEDIF($E22,EOMONTH(Settings!$B$3,0)+1,"m")))))&lt;=$I22),(IFERROR(($F22-$G22)/$I22,0)),0),IF($J22="DDB",IF((MAX(0,MIN($I22,IF(OR($E22="",Settings!$B$3=""),0,DATEDIF($E22,EOMONTH(Settings!$B$3,0)+1,"m")))))=0,0,VDB($F22,$G22,$I22,(MAX(0,MIN($I22,IF(OR($E22="",Settings!$B$3=""),0,DATEDIF($E22,EOMONTH(Settings!$B$3,0)+1,"m")))))-1,(MAX(0,MIN($I22,IF(OR($E22="",Settings!$B$3=""),0,DATEDIF($E22,EOMONTH(Settings!$B$3,0)+1,"m"))))),2,TRUE)),0)))</f>
        <v/>
      </c>
      <c r="Q22" s="13">
        <f>IF($A22="","",IF($J22="SL",(MAX(0,MIN($I22,IF(OR($E22="",Settings!$B$3=""),0,DATEDIF($E22,EOMONTH(Settings!$B$3,0)+1,"m")))))*(IFERROR(($F22-$G22)/$I22,0)),IF($J22="DDB",IF((MAX(0,MIN($I22,IF(OR($E22="",Settings!$B$3=""),0,DATEDIF($E22,EOMONTH(Settings!$B$3,0)+1,"m")))))=0,0,VDB($F22,$G22,$I22,0,(MAX(0,MIN($I22,IF(OR($E22="",Settings!$B$3=""),0,DATEDIF($E22,EOMONTH(Settings!$B$3,0)+1,"m"))))),2,TRUE)),0)))</f>
        <v/>
      </c>
      <c r="R22" s="13">
        <f>IF($A22="","",MAX(0,$F22-$Q22))</f>
        <v/>
      </c>
    </row>
    <row r="23">
      <c r="A23" s="9" t="n"/>
      <c r="B23" s="9" t="n"/>
      <c r="C23" s="9" t="n"/>
      <c r="D23" s="10" t="n"/>
      <c r="E23" s="10" t="n"/>
      <c r="F23" s="11" t="n"/>
      <c r="G23" s="11" t="n"/>
      <c r="H23" s="9" t="n"/>
      <c r="I23" s="12">
        <f>IF($H23="","",$H23*12)</f>
        <v/>
      </c>
      <c r="J23" s="9" t="n"/>
      <c r="K23" s="9" t="n"/>
      <c r="L23" s="9" t="n"/>
      <c r="M23" s="9" t="n"/>
      <c r="N23" s="9" t="n"/>
      <c r="O23" s="9" t="n"/>
      <c r="P23" s="13">
        <f>IF($A23="","",IF($J23="SL",IF(AND((MAX(0,MIN($I23,IF(OR($E23="",Settings!$B$3=""),0,DATEDIF($E23,EOMONTH(Settings!$B$3,0)+1,"m")))))&gt;0,(MAX(0,MIN($I23,IF(OR($E23="",Settings!$B$3=""),0,DATEDIF($E23,EOMONTH(Settings!$B$3,0)+1,"m")))))&lt;=$I23),(IFERROR(($F23-$G23)/$I23,0)),0),IF($J23="DDB",IF((MAX(0,MIN($I23,IF(OR($E23="",Settings!$B$3=""),0,DATEDIF($E23,EOMONTH(Settings!$B$3,0)+1,"m")))))=0,0,VDB($F23,$G23,$I23,(MAX(0,MIN($I23,IF(OR($E23="",Settings!$B$3=""),0,DATEDIF($E23,EOMONTH(Settings!$B$3,0)+1,"m")))))-1,(MAX(0,MIN($I23,IF(OR($E23="",Settings!$B$3=""),0,DATEDIF($E23,EOMONTH(Settings!$B$3,0)+1,"m"))))),2,TRUE)),0)))</f>
        <v/>
      </c>
      <c r="Q23" s="13">
        <f>IF($A23="","",IF($J23="SL",(MAX(0,MIN($I23,IF(OR($E23="",Settings!$B$3=""),0,DATEDIF($E23,EOMONTH(Settings!$B$3,0)+1,"m")))))*(IFERROR(($F23-$G23)/$I23,0)),IF($J23="DDB",IF((MAX(0,MIN($I23,IF(OR($E23="",Settings!$B$3=""),0,DATEDIF($E23,EOMONTH(Settings!$B$3,0)+1,"m")))))=0,0,VDB($F23,$G23,$I23,0,(MAX(0,MIN($I23,IF(OR($E23="",Settings!$B$3=""),0,DATEDIF($E23,EOMONTH(Settings!$B$3,0)+1,"m"))))),2,TRUE)),0)))</f>
        <v/>
      </c>
      <c r="R23" s="13">
        <f>IF($A23="","",MAX(0,$F23-$Q23))</f>
        <v/>
      </c>
    </row>
    <row r="24">
      <c r="A24" s="9" t="n"/>
      <c r="B24" s="9" t="n"/>
      <c r="C24" s="9" t="n"/>
      <c r="D24" s="10" t="n"/>
      <c r="E24" s="10" t="n"/>
      <c r="F24" s="11" t="n"/>
      <c r="G24" s="11" t="n"/>
      <c r="H24" s="9" t="n"/>
      <c r="I24" s="12">
        <f>IF($H24="","",$H24*12)</f>
        <v/>
      </c>
      <c r="J24" s="9" t="n"/>
      <c r="K24" s="9" t="n"/>
      <c r="L24" s="9" t="n"/>
      <c r="M24" s="9" t="n"/>
      <c r="N24" s="9" t="n"/>
      <c r="O24" s="9" t="n"/>
      <c r="P24" s="13">
        <f>IF($A24="","",IF($J24="SL",IF(AND((MAX(0,MIN($I24,IF(OR($E24="",Settings!$B$3=""),0,DATEDIF($E24,EOMONTH(Settings!$B$3,0)+1,"m")))))&gt;0,(MAX(0,MIN($I24,IF(OR($E24="",Settings!$B$3=""),0,DATEDIF($E24,EOMONTH(Settings!$B$3,0)+1,"m")))))&lt;=$I24),(IFERROR(($F24-$G24)/$I24,0)),0),IF($J24="DDB",IF((MAX(0,MIN($I24,IF(OR($E24="",Settings!$B$3=""),0,DATEDIF($E24,EOMONTH(Settings!$B$3,0)+1,"m")))))=0,0,VDB($F24,$G24,$I24,(MAX(0,MIN($I24,IF(OR($E24="",Settings!$B$3=""),0,DATEDIF($E24,EOMONTH(Settings!$B$3,0)+1,"m")))))-1,(MAX(0,MIN($I24,IF(OR($E24="",Settings!$B$3=""),0,DATEDIF($E24,EOMONTH(Settings!$B$3,0)+1,"m"))))),2,TRUE)),0)))</f>
        <v/>
      </c>
      <c r="Q24" s="13">
        <f>IF($A24="","",IF($J24="SL",(MAX(0,MIN($I24,IF(OR($E24="",Settings!$B$3=""),0,DATEDIF($E24,EOMONTH(Settings!$B$3,0)+1,"m")))))*(IFERROR(($F24-$G24)/$I24,0)),IF($J24="DDB",IF((MAX(0,MIN($I24,IF(OR($E24="",Settings!$B$3=""),0,DATEDIF($E24,EOMONTH(Settings!$B$3,0)+1,"m")))))=0,0,VDB($F24,$G24,$I24,0,(MAX(0,MIN($I24,IF(OR($E24="",Settings!$B$3=""),0,DATEDIF($E24,EOMONTH(Settings!$B$3,0)+1,"m"))))),2,TRUE)),0)))</f>
        <v/>
      </c>
      <c r="R24" s="13">
        <f>IF($A24="","",MAX(0,$F24-$Q24))</f>
        <v/>
      </c>
    </row>
    <row r="25">
      <c r="A25" s="9" t="n"/>
      <c r="B25" s="9" t="n"/>
      <c r="C25" s="9" t="n"/>
      <c r="D25" s="10" t="n"/>
      <c r="E25" s="10" t="n"/>
      <c r="F25" s="11" t="n"/>
      <c r="G25" s="11" t="n"/>
      <c r="H25" s="9" t="n"/>
      <c r="I25" s="12">
        <f>IF($H25="","",$H25*12)</f>
        <v/>
      </c>
      <c r="J25" s="9" t="n"/>
      <c r="K25" s="9" t="n"/>
      <c r="L25" s="9" t="n"/>
      <c r="M25" s="9" t="n"/>
      <c r="N25" s="9" t="n"/>
      <c r="O25" s="9" t="n"/>
      <c r="P25" s="13">
        <f>IF($A25="","",IF($J25="SL",IF(AND((MAX(0,MIN($I25,IF(OR($E25="",Settings!$B$3=""),0,DATEDIF($E25,EOMONTH(Settings!$B$3,0)+1,"m")))))&gt;0,(MAX(0,MIN($I25,IF(OR($E25="",Settings!$B$3=""),0,DATEDIF($E25,EOMONTH(Settings!$B$3,0)+1,"m")))))&lt;=$I25),(IFERROR(($F25-$G25)/$I25,0)),0),IF($J25="DDB",IF((MAX(0,MIN($I25,IF(OR($E25="",Settings!$B$3=""),0,DATEDIF($E25,EOMONTH(Settings!$B$3,0)+1,"m")))))=0,0,VDB($F25,$G25,$I25,(MAX(0,MIN($I25,IF(OR($E25="",Settings!$B$3=""),0,DATEDIF($E25,EOMONTH(Settings!$B$3,0)+1,"m")))))-1,(MAX(0,MIN($I25,IF(OR($E25="",Settings!$B$3=""),0,DATEDIF($E25,EOMONTH(Settings!$B$3,0)+1,"m"))))),2,TRUE)),0)))</f>
        <v/>
      </c>
      <c r="Q25" s="13">
        <f>IF($A25="","",IF($J25="SL",(MAX(0,MIN($I25,IF(OR($E25="",Settings!$B$3=""),0,DATEDIF($E25,EOMONTH(Settings!$B$3,0)+1,"m")))))*(IFERROR(($F25-$G25)/$I25,0)),IF($J25="DDB",IF((MAX(0,MIN($I25,IF(OR($E25="",Settings!$B$3=""),0,DATEDIF($E25,EOMONTH(Settings!$B$3,0)+1,"m")))))=0,0,VDB($F25,$G25,$I25,0,(MAX(0,MIN($I25,IF(OR($E25="",Settings!$B$3=""),0,DATEDIF($E25,EOMONTH(Settings!$B$3,0)+1,"m"))))),2,TRUE)),0)))</f>
        <v/>
      </c>
      <c r="R25" s="13">
        <f>IF($A25="","",MAX(0,$F25-$Q25))</f>
        <v/>
      </c>
    </row>
    <row r="26">
      <c r="A26" s="9" t="n"/>
      <c r="B26" s="9" t="n"/>
      <c r="C26" s="9" t="n"/>
      <c r="D26" s="10" t="n"/>
      <c r="E26" s="10" t="n"/>
      <c r="F26" s="11" t="n"/>
      <c r="G26" s="11" t="n"/>
      <c r="H26" s="9" t="n"/>
      <c r="I26" s="12">
        <f>IF($H26="","",$H26*12)</f>
        <v/>
      </c>
      <c r="J26" s="9" t="n"/>
      <c r="K26" s="9" t="n"/>
      <c r="L26" s="9" t="n"/>
      <c r="M26" s="9" t="n"/>
      <c r="N26" s="9" t="n"/>
      <c r="O26" s="9" t="n"/>
      <c r="P26" s="13">
        <f>IF($A26="","",IF($J26="SL",IF(AND((MAX(0,MIN($I26,IF(OR($E26="",Settings!$B$3=""),0,DATEDIF($E26,EOMONTH(Settings!$B$3,0)+1,"m")))))&gt;0,(MAX(0,MIN($I26,IF(OR($E26="",Settings!$B$3=""),0,DATEDIF($E26,EOMONTH(Settings!$B$3,0)+1,"m")))))&lt;=$I26),(IFERROR(($F26-$G26)/$I26,0)),0),IF($J26="DDB",IF((MAX(0,MIN($I26,IF(OR($E26="",Settings!$B$3=""),0,DATEDIF($E26,EOMONTH(Settings!$B$3,0)+1,"m")))))=0,0,VDB($F26,$G26,$I26,(MAX(0,MIN($I26,IF(OR($E26="",Settings!$B$3=""),0,DATEDIF($E26,EOMONTH(Settings!$B$3,0)+1,"m")))))-1,(MAX(0,MIN($I26,IF(OR($E26="",Settings!$B$3=""),0,DATEDIF($E26,EOMONTH(Settings!$B$3,0)+1,"m"))))),2,TRUE)),0)))</f>
        <v/>
      </c>
      <c r="Q26" s="13">
        <f>IF($A26="","",IF($J26="SL",(MAX(0,MIN($I26,IF(OR($E26="",Settings!$B$3=""),0,DATEDIF($E26,EOMONTH(Settings!$B$3,0)+1,"m")))))*(IFERROR(($F26-$G26)/$I26,0)),IF($J26="DDB",IF((MAX(0,MIN($I26,IF(OR($E26="",Settings!$B$3=""),0,DATEDIF($E26,EOMONTH(Settings!$B$3,0)+1,"m")))))=0,0,VDB($F26,$G26,$I26,0,(MAX(0,MIN($I26,IF(OR($E26="",Settings!$B$3=""),0,DATEDIF($E26,EOMONTH(Settings!$B$3,0)+1,"m"))))),2,TRUE)),0)))</f>
        <v/>
      </c>
      <c r="R26" s="13">
        <f>IF($A26="","",MAX(0,$F26-$Q26))</f>
        <v/>
      </c>
    </row>
    <row r="27">
      <c r="A27" s="9" t="n"/>
      <c r="B27" s="9" t="n"/>
      <c r="C27" s="9" t="n"/>
      <c r="D27" s="10" t="n"/>
      <c r="E27" s="10" t="n"/>
      <c r="F27" s="11" t="n"/>
      <c r="G27" s="11" t="n"/>
      <c r="H27" s="9" t="n"/>
      <c r="I27" s="12">
        <f>IF($H27="","",$H27*12)</f>
        <v/>
      </c>
      <c r="J27" s="9" t="n"/>
      <c r="K27" s="9" t="n"/>
      <c r="L27" s="9" t="n"/>
      <c r="M27" s="9" t="n"/>
      <c r="N27" s="9" t="n"/>
      <c r="O27" s="9" t="n"/>
      <c r="P27" s="13">
        <f>IF($A27="","",IF($J27="SL",IF(AND((MAX(0,MIN($I27,IF(OR($E27="",Settings!$B$3=""),0,DATEDIF($E27,EOMONTH(Settings!$B$3,0)+1,"m")))))&gt;0,(MAX(0,MIN($I27,IF(OR($E27="",Settings!$B$3=""),0,DATEDIF($E27,EOMONTH(Settings!$B$3,0)+1,"m")))))&lt;=$I27),(IFERROR(($F27-$G27)/$I27,0)),0),IF($J27="DDB",IF((MAX(0,MIN($I27,IF(OR($E27="",Settings!$B$3=""),0,DATEDIF($E27,EOMONTH(Settings!$B$3,0)+1,"m")))))=0,0,VDB($F27,$G27,$I27,(MAX(0,MIN($I27,IF(OR($E27="",Settings!$B$3=""),0,DATEDIF($E27,EOMONTH(Settings!$B$3,0)+1,"m")))))-1,(MAX(0,MIN($I27,IF(OR($E27="",Settings!$B$3=""),0,DATEDIF($E27,EOMONTH(Settings!$B$3,0)+1,"m"))))),2,TRUE)),0)))</f>
        <v/>
      </c>
      <c r="Q27" s="13">
        <f>IF($A27="","",IF($J27="SL",(MAX(0,MIN($I27,IF(OR($E27="",Settings!$B$3=""),0,DATEDIF($E27,EOMONTH(Settings!$B$3,0)+1,"m")))))*(IFERROR(($F27-$G27)/$I27,0)),IF($J27="DDB",IF((MAX(0,MIN($I27,IF(OR($E27="",Settings!$B$3=""),0,DATEDIF($E27,EOMONTH(Settings!$B$3,0)+1,"m")))))=0,0,VDB($F27,$G27,$I27,0,(MAX(0,MIN($I27,IF(OR($E27="",Settings!$B$3=""),0,DATEDIF($E27,EOMONTH(Settings!$B$3,0)+1,"m"))))),2,TRUE)),0)))</f>
        <v/>
      </c>
      <c r="R27" s="13">
        <f>IF($A27="","",MAX(0,$F27-$Q27))</f>
        <v/>
      </c>
    </row>
    <row r="28">
      <c r="A28" s="9" t="n"/>
      <c r="B28" s="9" t="n"/>
      <c r="C28" s="9" t="n"/>
      <c r="D28" s="10" t="n"/>
      <c r="E28" s="10" t="n"/>
      <c r="F28" s="11" t="n"/>
      <c r="G28" s="11" t="n"/>
      <c r="H28" s="9" t="n"/>
      <c r="I28" s="12">
        <f>IF($H28="","",$H28*12)</f>
        <v/>
      </c>
      <c r="J28" s="9" t="n"/>
      <c r="K28" s="9" t="n"/>
      <c r="L28" s="9" t="n"/>
      <c r="M28" s="9" t="n"/>
      <c r="N28" s="9" t="n"/>
      <c r="O28" s="9" t="n"/>
      <c r="P28" s="13">
        <f>IF($A28="","",IF($J28="SL",IF(AND((MAX(0,MIN($I28,IF(OR($E28="",Settings!$B$3=""),0,DATEDIF($E28,EOMONTH(Settings!$B$3,0)+1,"m")))))&gt;0,(MAX(0,MIN($I28,IF(OR($E28="",Settings!$B$3=""),0,DATEDIF($E28,EOMONTH(Settings!$B$3,0)+1,"m")))))&lt;=$I28),(IFERROR(($F28-$G28)/$I28,0)),0),IF($J28="DDB",IF((MAX(0,MIN($I28,IF(OR($E28="",Settings!$B$3=""),0,DATEDIF($E28,EOMONTH(Settings!$B$3,0)+1,"m")))))=0,0,VDB($F28,$G28,$I28,(MAX(0,MIN($I28,IF(OR($E28="",Settings!$B$3=""),0,DATEDIF($E28,EOMONTH(Settings!$B$3,0)+1,"m")))))-1,(MAX(0,MIN($I28,IF(OR($E28="",Settings!$B$3=""),0,DATEDIF($E28,EOMONTH(Settings!$B$3,0)+1,"m"))))),2,TRUE)),0)))</f>
        <v/>
      </c>
      <c r="Q28" s="13">
        <f>IF($A28="","",IF($J28="SL",(MAX(0,MIN($I28,IF(OR($E28="",Settings!$B$3=""),0,DATEDIF($E28,EOMONTH(Settings!$B$3,0)+1,"m")))))*(IFERROR(($F28-$G28)/$I28,0)),IF($J28="DDB",IF((MAX(0,MIN($I28,IF(OR($E28="",Settings!$B$3=""),0,DATEDIF($E28,EOMONTH(Settings!$B$3,0)+1,"m")))))=0,0,VDB($F28,$G28,$I28,0,(MAX(0,MIN($I28,IF(OR($E28="",Settings!$B$3=""),0,DATEDIF($E28,EOMONTH(Settings!$B$3,0)+1,"m"))))),2,TRUE)),0)))</f>
        <v/>
      </c>
      <c r="R28" s="13">
        <f>IF($A28="","",MAX(0,$F28-$Q28))</f>
        <v/>
      </c>
    </row>
    <row r="29">
      <c r="A29" s="9" t="n"/>
      <c r="B29" s="9" t="n"/>
      <c r="C29" s="9" t="n"/>
      <c r="D29" s="10" t="n"/>
      <c r="E29" s="10" t="n"/>
      <c r="F29" s="11" t="n"/>
      <c r="G29" s="11" t="n"/>
      <c r="H29" s="9" t="n"/>
      <c r="I29" s="12">
        <f>IF($H29="","",$H29*12)</f>
        <v/>
      </c>
      <c r="J29" s="9" t="n"/>
      <c r="K29" s="9" t="n"/>
      <c r="L29" s="9" t="n"/>
      <c r="M29" s="9" t="n"/>
      <c r="N29" s="9" t="n"/>
      <c r="O29" s="9" t="n"/>
      <c r="P29" s="13">
        <f>IF($A29="","",IF($J29="SL",IF(AND((MAX(0,MIN($I29,IF(OR($E29="",Settings!$B$3=""),0,DATEDIF($E29,EOMONTH(Settings!$B$3,0)+1,"m")))))&gt;0,(MAX(0,MIN($I29,IF(OR($E29="",Settings!$B$3=""),0,DATEDIF($E29,EOMONTH(Settings!$B$3,0)+1,"m")))))&lt;=$I29),(IFERROR(($F29-$G29)/$I29,0)),0),IF($J29="DDB",IF((MAX(0,MIN($I29,IF(OR($E29="",Settings!$B$3=""),0,DATEDIF($E29,EOMONTH(Settings!$B$3,0)+1,"m")))))=0,0,VDB($F29,$G29,$I29,(MAX(0,MIN($I29,IF(OR($E29="",Settings!$B$3=""),0,DATEDIF($E29,EOMONTH(Settings!$B$3,0)+1,"m")))))-1,(MAX(0,MIN($I29,IF(OR($E29="",Settings!$B$3=""),0,DATEDIF($E29,EOMONTH(Settings!$B$3,0)+1,"m"))))),2,TRUE)),0)))</f>
        <v/>
      </c>
      <c r="Q29" s="13">
        <f>IF($A29="","",IF($J29="SL",(MAX(0,MIN($I29,IF(OR($E29="",Settings!$B$3=""),0,DATEDIF($E29,EOMONTH(Settings!$B$3,0)+1,"m")))))*(IFERROR(($F29-$G29)/$I29,0)),IF($J29="DDB",IF((MAX(0,MIN($I29,IF(OR($E29="",Settings!$B$3=""),0,DATEDIF($E29,EOMONTH(Settings!$B$3,0)+1,"m")))))=0,0,VDB($F29,$G29,$I29,0,(MAX(0,MIN($I29,IF(OR($E29="",Settings!$B$3=""),0,DATEDIF($E29,EOMONTH(Settings!$B$3,0)+1,"m"))))),2,TRUE)),0)))</f>
        <v/>
      </c>
      <c r="R29" s="13">
        <f>IF($A29="","",MAX(0,$F29-$Q29))</f>
        <v/>
      </c>
    </row>
    <row r="30">
      <c r="A30" s="9" t="n"/>
      <c r="B30" s="9" t="n"/>
      <c r="C30" s="9" t="n"/>
      <c r="D30" s="10" t="n"/>
      <c r="E30" s="10" t="n"/>
      <c r="F30" s="11" t="n"/>
      <c r="G30" s="11" t="n"/>
      <c r="H30" s="9" t="n"/>
      <c r="I30" s="12">
        <f>IF($H30="","",$H30*12)</f>
        <v/>
      </c>
      <c r="J30" s="9" t="n"/>
      <c r="K30" s="9" t="n"/>
      <c r="L30" s="9" t="n"/>
      <c r="M30" s="9" t="n"/>
      <c r="N30" s="9" t="n"/>
      <c r="O30" s="9" t="n"/>
      <c r="P30" s="13">
        <f>IF($A30="","",IF($J30="SL",IF(AND((MAX(0,MIN($I30,IF(OR($E30="",Settings!$B$3=""),0,DATEDIF($E30,EOMONTH(Settings!$B$3,0)+1,"m")))))&gt;0,(MAX(0,MIN($I30,IF(OR($E30="",Settings!$B$3=""),0,DATEDIF($E30,EOMONTH(Settings!$B$3,0)+1,"m")))))&lt;=$I30),(IFERROR(($F30-$G30)/$I30,0)),0),IF($J30="DDB",IF((MAX(0,MIN($I30,IF(OR($E30="",Settings!$B$3=""),0,DATEDIF($E30,EOMONTH(Settings!$B$3,0)+1,"m")))))=0,0,VDB($F30,$G30,$I30,(MAX(0,MIN($I30,IF(OR($E30="",Settings!$B$3=""),0,DATEDIF($E30,EOMONTH(Settings!$B$3,0)+1,"m")))))-1,(MAX(0,MIN($I30,IF(OR($E30="",Settings!$B$3=""),0,DATEDIF($E30,EOMONTH(Settings!$B$3,0)+1,"m"))))),2,TRUE)),0)))</f>
        <v/>
      </c>
      <c r="Q30" s="13">
        <f>IF($A30="","",IF($J30="SL",(MAX(0,MIN($I30,IF(OR($E30="",Settings!$B$3=""),0,DATEDIF($E30,EOMONTH(Settings!$B$3,0)+1,"m")))))*(IFERROR(($F30-$G30)/$I30,0)),IF($J30="DDB",IF((MAX(0,MIN($I30,IF(OR($E30="",Settings!$B$3=""),0,DATEDIF($E30,EOMONTH(Settings!$B$3,0)+1,"m")))))=0,0,VDB($F30,$G30,$I30,0,(MAX(0,MIN($I30,IF(OR($E30="",Settings!$B$3=""),0,DATEDIF($E30,EOMONTH(Settings!$B$3,0)+1,"m"))))),2,TRUE)),0)))</f>
        <v/>
      </c>
      <c r="R30" s="13">
        <f>IF($A30="","",MAX(0,$F30-$Q30))</f>
        <v/>
      </c>
    </row>
    <row r="31">
      <c r="A31" s="9" t="n"/>
      <c r="B31" s="9" t="n"/>
      <c r="C31" s="9" t="n"/>
      <c r="D31" s="10" t="n"/>
      <c r="E31" s="10" t="n"/>
      <c r="F31" s="11" t="n"/>
      <c r="G31" s="11" t="n"/>
      <c r="H31" s="9" t="n"/>
      <c r="I31" s="12">
        <f>IF($H31="","",$H31*12)</f>
        <v/>
      </c>
      <c r="J31" s="9" t="n"/>
      <c r="K31" s="9" t="n"/>
      <c r="L31" s="9" t="n"/>
      <c r="M31" s="9" t="n"/>
      <c r="N31" s="9" t="n"/>
      <c r="O31" s="9" t="n"/>
      <c r="P31" s="13">
        <f>IF($A31="","",IF($J31="SL",IF(AND((MAX(0,MIN($I31,IF(OR($E31="",Settings!$B$3=""),0,DATEDIF($E31,EOMONTH(Settings!$B$3,0)+1,"m")))))&gt;0,(MAX(0,MIN($I31,IF(OR($E31="",Settings!$B$3=""),0,DATEDIF($E31,EOMONTH(Settings!$B$3,0)+1,"m")))))&lt;=$I31),(IFERROR(($F31-$G31)/$I31,0)),0),IF($J31="DDB",IF((MAX(0,MIN($I31,IF(OR($E31="",Settings!$B$3=""),0,DATEDIF($E31,EOMONTH(Settings!$B$3,0)+1,"m")))))=0,0,VDB($F31,$G31,$I31,(MAX(0,MIN($I31,IF(OR($E31="",Settings!$B$3=""),0,DATEDIF($E31,EOMONTH(Settings!$B$3,0)+1,"m")))))-1,(MAX(0,MIN($I31,IF(OR($E31="",Settings!$B$3=""),0,DATEDIF($E31,EOMONTH(Settings!$B$3,0)+1,"m"))))),2,TRUE)),0)))</f>
        <v/>
      </c>
      <c r="Q31" s="13">
        <f>IF($A31="","",IF($J31="SL",(MAX(0,MIN($I31,IF(OR($E31="",Settings!$B$3=""),0,DATEDIF($E31,EOMONTH(Settings!$B$3,0)+1,"m")))))*(IFERROR(($F31-$G31)/$I31,0)),IF($J31="DDB",IF((MAX(0,MIN($I31,IF(OR($E31="",Settings!$B$3=""),0,DATEDIF($E31,EOMONTH(Settings!$B$3,0)+1,"m")))))=0,0,VDB($F31,$G31,$I31,0,(MAX(0,MIN($I31,IF(OR($E31="",Settings!$B$3=""),0,DATEDIF($E31,EOMONTH(Settings!$B$3,0)+1,"m"))))),2,TRUE)),0)))</f>
        <v/>
      </c>
      <c r="R31" s="13">
        <f>IF($A31="","",MAX(0,$F31-$Q31))</f>
        <v/>
      </c>
    </row>
    <row r="32">
      <c r="A32" s="9" t="n"/>
      <c r="B32" s="9" t="n"/>
      <c r="C32" s="9" t="n"/>
      <c r="D32" s="10" t="n"/>
      <c r="E32" s="10" t="n"/>
      <c r="F32" s="11" t="n"/>
      <c r="G32" s="11" t="n"/>
      <c r="H32" s="9" t="n"/>
      <c r="I32" s="12">
        <f>IF($H32="","",$H32*12)</f>
        <v/>
      </c>
      <c r="J32" s="9" t="n"/>
      <c r="K32" s="9" t="n"/>
      <c r="L32" s="9" t="n"/>
      <c r="M32" s="9" t="n"/>
      <c r="N32" s="9" t="n"/>
      <c r="O32" s="9" t="n"/>
      <c r="P32" s="13">
        <f>IF($A32="","",IF($J32="SL",IF(AND((MAX(0,MIN($I32,IF(OR($E32="",Settings!$B$3=""),0,DATEDIF($E32,EOMONTH(Settings!$B$3,0)+1,"m")))))&gt;0,(MAX(0,MIN($I32,IF(OR($E32="",Settings!$B$3=""),0,DATEDIF($E32,EOMONTH(Settings!$B$3,0)+1,"m")))))&lt;=$I32),(IFERROR(($F32-$G32)/$I32,0)),0),IF($J32="DDB",IF((MAX(0,MIN($I32,IF(OR($E32="",Settings!$B$3=""),0,DATEDIF($E32,EOMONTH(Settings!$B$3,0)+1,"m")))))=0,0,VDB($F32,$G32,$I32,(MAX(0,MIN($I32,IF(OR($E32="",Settings!$B$3=""),0,DATEDIF($E32,EOMONTH(Settings!$B$3,0)+1,"m")))))-1,(MAX(0,MIN($I32,IF(OR($E32="",Settings!$B$3=""),0,DATEDIF($E32,EOMONTH(Settings!$B$3,0)+1,"m"))))),2,TRUE)),0)))</f>
        <v/>
      </c>
      <c r="Q32" s="13">
        <f>IF($A32="","",IF($J32="SL",(MAX(0,MIN($I32,IF(OR($E32="",Settings!$B$3=""),0,DATEDIF($E32,EOMONTH(Settings!$B$3,0)+1,"m")))))*(IFERROR(($F32-$G32)/$I32,0)),IF($J32="DDB",IF((MAX(0,MIN($I32,IF(OR($E32="",Settings!$B$3=""),0,DATEDIF($E32,EOMONTH(Settings!$B$3,0)+1,"m")))))=0,0,VDB($F32,$G32,$I32,0,(MAX(0,MIN($I32,IF(OR($E32="",Settings!$B$3=""),0,DATEDIF($E32,EOMONTH(Settings!$B$3,0)+1,"m"))))),2,TRUE)),0)))</f>
        <v/>
      </c>
      <c r="R32" s="13">
        <f>IF($A32="","",MAX(0,$F32-$Q32))</f>
        <v/>
      </c>
    </row>
    <row r="33">
      <c r="A33" s="9" t="n"/>
      <c r="B33" s="9" t="n"/>
      <c r="C33" s="9" t="n"/>
      <c r="D33" s="10" t="n"/>
      <c r="E33" s="10" t="n"/>
      <c r="F33" s="11" t="n"/>
      <c r="G33" s="11" t="n"/>
      <c r="H33" s="9" t="n"/>
      <c r="I33" s="12">
        <f>IF($H33="","",$H33*12)</f>
        <v/>
      </c>
      <c r="J33" s="9" t="n"/>
      <c r="K33" s="9" t="n"/>
      <c r="L33" s="9" t="n"/>
      <c r="M33" s="9" t="n"/>
      <c r="N33" s="9" t="n"/>
      <c r="O33" s="9" t="n"/>
      <c r="P33" s="13">
        <f>IF($A33="","",IF($J33="SL",IF(AND((MAX(0,MIN($I33,IF(OR($E33="",Settings!$B$3=""),0,DATEDIF($E33,EOMONTH(Settings!$B$3,0)+1,"m")))))&gt;0,(MAX(0,MIN($I33,IF(OR($E33="",Settings!$B$3=""),0,DATEDIF($E33,EOMONTH(Settings!$B$3,0)+1,"m")))))&lt;=$I33),(IFERROR(($F33-$G33)/$I33,0)),0),IF($J33="DDB",IF((MAX(0,MIN($I33,IF(OR($E33="",Settings!$B$3=""),0,DATEDIF($E33,EOMONTH(Settings!$B$3,0)+1,"m")))))=0,0,VDB($F33,$G33,$I33,(MAX(0,MIN($I33,IF(OR($E33="",Settings!$B$3=""),0,DATEDIF($E33,EOMONTH(Settings!$B$3,0)+1,"m")))))-1,(MAX(0,MIN($I33,IF(OR($E33="",Settings!$B$3=""),0,DATEDIF($E33,EOMONTH(Settings!$B$3,0)+1,"m"))))),2,TRUE)),0)))</f>
        <v/>
      </c>
      <c r="Q33" s="13">
        <f>IF($A33="","",IF($J33="SL",(MAX(0,MIN($I33,IF(OR($E33="",Settings!$B$3=""),0,DATEDIF($E33,EOMONTH(Settings!$B$3,0)+1,"m")))))*(IFERROR(($F33-$G33)/$I33,0)),IF($J33="DDB",IF((MAX(0,MIN($I33,IF(OR($E33="",Settings!$B$3=""),0,DATEDIF($E33,EOMONTH(Settings!$B$3,0)+1,"m")))))=0,0,VDB($F33,$G33,$I33,0,(MAX(0,MIN($I33,IF(OR($E33="",Settings!$B$3=""),0,DATEDIF($E33,EOMONTH(Settings!$B$3,0)+1,"m"))))),2,TRUE)),0)))</f>
        <v/>
      </c>
      <c r="R33" s="13">
        <f>IF($A33="","",MAX(0,$F33-$Q33))</f>
        <v/>
      </c>
    </row>
    <row r="34">
      <c r="A34" s="9" t="n"/>
      <c r="B34" s="9" t="n"/>
      <c r="C34" s="9" t="n"/>
      <c r="D34" s="10" t="n"/>
      <c r="E34" s="10" t="n"/>
      <c r="F34" s="11" t="n"/>
      <c r="G34" s="11" t="n"/>
      <c r="H34" s="9" t="n"/>
      <c r="I34" s="12">
        <f>IF($H34="","",$H34*12)</f>
        <v/>
      </c>
      <c r="J34" s="9" t="n"/>
      <c r="K34" s="9" t="n"/>
      <c r="L34" s="9" t="n"/>
      <c r="M34" s="9" t="n"/>
      <c r="N34" s="9" t="n"/>
      <c r="O34" s="9" t="n"/>
      <c r="P34" s="13">
        <f>IF($A34="","",IF($J34="SL",IF(AND((MAX(0,MIN($I34,IF(OR($E34="",Settings!$B$3=""),0,DATEDIF($E34,EOMONTH(Settings!$B$3,0)+1,"m")))))&gt;0,(MAX(0,MIN($I34,IF(OR($E34="",Settings!$B$3=""),0,DATEDIF($E34,EOMONTH(Settings!$B$3,0)+1,"m")))))&lt;=$I34),(IFERROR(($F34-$G34)/$I34,0)),0),IF($J34="DDB",IF((MAX(0,MIN($I34,IF(OR($E34="",Settings!$B$3=""),0,DATEDIF($E34,EOMONTH(Settings!$B$3,0)+1,"m")))))=0,0,VDB($F34,$G34,$I34,(MAX(0,MIN($I34,IF(OR($E34="",Settings!$B$3=""),0,DATEDIF($E34,EOMONTH(Settings!$B$3,0)+1,"m")))))-1,(MAX(0,MIN($I34,IF(OR($E34="",Settings!$B$3=""),0,DATEDIF($E34,EOMONTH(Settings!$B$3,0)+1,"m"))))),2,TRUE)),0)))</f>
        <v/>
      </c>
      <c r="Q34" s="13">
        <f>IF($A34="","",IF($J34="SL",(MAX(0,MIN($I34,IF(OR($E34="",Settings!$B$3=""),0,DATEDIF($E34,EOMONTH(Settings!$B$3,0)+1,"m")))))*(IFERROR(($F34-$G34)/$I34,0)),IF($J34="DDB",IF((MAX(0,MIN($I34,IF(OR($E34="",Settings!$B$3=""),0,DATEDIF($E34,EOMONTH(Settings!$B$3,0)+1,"m")))))=0,0,VDB($F34,$G34,$I34,0,(MAX(0,MIN($I34,IF(OR($E34="",Settings!$B$3=""),0,DATEDIF($E34,EOMONTH(Settings!$B$3,0)+1,"m"))))),2,TRUE)),0)))</f>
        <v/>
      </c>
      <c r="R34" s="13">
        <f>IF($A34="","",MAX(0,$F34-$Q34))</f>
        <v/>
      </c>
    </row>
    <row r="35">
      <c r="A35" s="9" t="n"/>
      <c r="B35" s="9" t="n"/>
      <c r="C35" s="9" t="n"/>
      <c r="D35" s="10" t="n"/>
      <c r="E35" s="10" t="n"/>
      <c r="F35" s="11" t="n"/>
      <c r="G35" s="11" t="n"/>
      <c r="H35" s="9" t="n"/>
      <c r="I35" s="12">
        <f>IF($H35="","",$H35*12)</f>
        <v/>
      </c>
      <c r="J35" s="9" t="n"/>
      <c r="K35" s="9" t="n"/>
      <c r="L35" s="9" t="n"/>
      <c r="M35" s="9" t="n"/>
      <c r="N35" s="9" t="n"/>
      <c r="O35" s="9" t="n"/>
      <c r="P35" s="13">
        <f>IF($A35="","",IF($J35="SL",IF(AND((MAX(0,MIN($I35,IF(OR($E35="",Settings!$B$3=""),0,DATEDIF($E35,EOMONTH(Settings!$B$3,0)+1,"m")))))&gt;0,(MAX(0,MIN($I35,IF(OR($E35="",Settings!$B$3=""),0,DATEDIF($E35,EOMONTH(Settings!$B$3,0)+1,"m")))))&lt;=$I35),(IFERROR(($F35-$G35)/$I35,0)),0),IF($J35="DDB",IF((MAX(0,MIN($I35,IF(OR($E35="",Settings!$B$3=""),0,DATEDIF($E35,EOMONTH(Settings!$B$3,0)+1,"m")))))=0,0,VDB($F35,$G35,$I35,(MAX(0,MIN($I35,IF(OR($E35="",Settings!$B$3=""),0,DATEDIF($E35,EOMONTH(Settings!$B$3,0)+1,"m")))))-1,(MAX(0,MIN($I35,IF(OR($E35="",Settings!$B$3=""),0,DATEDIF($E35,EOMONTH(Settings!$B$3,0)+1,"m"))))),2,TRUE)),0)))</f>
        <v/>
      </c>
      <c r="Q35" s="13">
        <f>IF($A35="","",IF($J35="SL",(MAX(0,MIN($I35,IF(OR($E35="",Settings!$B$3=""),0,DATEDIF($E35,EOMONTH(Settings!$B$3,0)+1,"m")))))*(IFERROR(($F35-$G35)/$I35,0)),IF($J35="DDB",IF((MAX(0,MIN($I35,IF(OR($E35="",Settings!$B$3=""),0,DATEDIF($E35,EOMONTH(Settings!$B$3,0)+1,"m")))))=0,0,VDB($F35,$G35,$I35,0,(MAX(0,MIN($I35,IF(OR($E35="",Settings!$B$3=""),0,DATEDIF($E35,EOMONTH(Settings!$B$3,0)+1,"m"))))),2,TRUE)),0)))</f>
        <v/>
      </c>
      <c r="R35" s="13">
        <f>IF($A35="","",MAX(0,$F35-$Q35))</f>
        <v/>
      </c>
    </row>
    <row r="36">
      <c r="A36" s="12" t="n"/>
      <c r="B36" s="12" t="n"/>
      <c r="C36" s="12" t="n"/>
      <c r="D36" s="14" t="n"/>
      <c r="E36" s="14" t="n"/>
      <c r="F36" s="13" t="n"/>
      <c r="G36" s="13" t="n"/>
      <c r="H36" s="12" t="n"/>
      <c r="I36" s="12">
        <f>IF($H36="","",$H36*12)</f>
        <v/>
      </c>
      <c r="J36" s="12" t="n"/>
      <c r="K36" s="12" t="n"/>
      <c r="L36" s="12" t="n"/>
      <c r="M36" s="12" t="n"/>
      <c r="N36" s="12" t="n"/>
      <c r="O36" s="12" t="n"/>
      <c r="P36" s="13">
        <f>IF($A36="","",IF($J36="SL",IF(AND((MAX(0,MIN($I36,IF(OR($E36="",Settings!$B$3=""),0,DATEDIF($E36,EOMONTH(Settings!$B$3,0)+1,"m")))))&gt;0,(MAX(0,MIN($I36,IF(OR($E36="",Settings!$B$3=""),0,DATEDIF($E36,EOMONTH(Settings!$B$3,0)+1,"m")))))&lt;=$I36),(IFERROR(($F36-$G36)/$I36,0)),0),IF($J36="DDB",IF((MAX(0,MIN($I36,IF(OR($E36="",Settings!$B$3=""),0,DATEDIF($E36,EOMONTH(Settings!$B$3,0)+1,"m")))))=0,0,VDB($F36,$G36,$I36,(MAX(0,MIN($I36,IF(OR($E36="",Settings!$B$3=""),0,DATEDIF($E36,EOMONTH(Settings!$B$3,0)+1,"m")))))-1,(MAX(0,MIN($I36,IF(OR($E36="",Settings!$B$3=""),0,DATEDIF($E36,EOMONTH(Settings!$B$3,0)+1,"m"))))),2,TRUE)),0)))</f>
        <v/>
      </c>
      <c r="Q36" s="13">
        <f>IF($A36="","",IF($J36="SL",(MAX(0,MIN($I36,IF(OR($E36="",Settings!$B$3=""),0,DATEDIF($E36,EOMONTH(Settings!$B$3,0)+1,"m")))))*(IFERROR(($F36-$G36)/$I36,0)),IF($J36="DDB",IF((MAX(0,MIN($I36,IF(OR($E36="",Settings!$B$3=""),0,DATEDIF($E36,EOMONTH(Settings!$B$3,0)+1,"m")))))=0,0,VDB($F36,$G36,$I36,0,(MAX(0,MIN($I36,IF(OR($E36="",Settings!$B$3=""),0,DATEDIF($E36,EOMONTH(Settings!$B$3,0)+1,"m"))))),2,TRUE)),0)))</f>
        <v/>
      </c>
      <c r="R36" s="13">
        <f>IF($A36="","",MAX(0,$F36-$Q36))</f>
        <v/>
      </c>
    </row>
    <row r="37">
      <c r="A37" s="12" t="n"/>
      <c r="B37" s="12" t="n"/>
      <c r="C37" s="12" t="n"/>
      <c r="D37" s="14" t="n"/>
      <c r="E37" s="14" t="n"/>
      <c r="F37" s="13" t="n"/>
      <c r="G37" s="13" t="n"/>
      <c r="H37" s="12" t="n"/>
      <c r="I37" s="12">
        <f>IF($H37="","",$H37*12)</f>
        <v/>
      </c>
      <c r="J37" s="12" t="n"/>
      <c r="K37" s="12" t="n"/>
      <c r="L37" s="12" t="n"/>
      <c r="M37" s="12" t="n"/>
      <c r="N37" s="12" t="n"/>
      <c r="O37" s="12" t="n"/>
      <c r="P37" s="13">
        <f>IF($A37="","",IF($J37="SL",IF(AND((MAX(0,MIN($I37,IF(OR($E37="",Settings!$B$3=""),0,DATEDIF($E37,EOMONTH(Settings!$B$3,0)+1,"m")))))&gt;0,(MAX(0,MIN($I37,IF(OR($E37="",Settings!$B$3=""),0,DATEDIF($E37,EOMONTH(Settings!$B$3,0)+1,"m")))))&lt;=$I37),(IFERROR(($F37-$G37)/$I37,0)),0),IF($J37="DDB",IF((MAX(0,MIN($I37,IF(OR($E37="",Settings!$B$3=""),0,DATEDIF($E37,EOMONTH(Settings!$B$3,0)+1,"m")))))=0,0,VDB($F37,$G37,$I37,(MAX(0,MIN($I37,IF(OR($E37="",Settings!$B$3=""),0,DATEDIF($E37,EOMONTH(Settings!$B$3,0)+1,"m")))))-1,(MAX(0,MIN($I37,IF(OR($E37="",Settings!$B$3=""),0,DATEDIF($E37,EOMONTH(Settings!$B$3,0)+1,"m"))))),2,TRUE)),0)))</f>
        <v/>
      </c>
      <c r="Q37" s="13">
        <f>IF($A37="","",IF($J37="SL",(MAX(0,MIN($I37,IF(OR($E37="",Settings!$B$3=""),0,DATEDIF($E37,EOMONTH(Settings!$B$3,0)+1,"m")))))*(IFERROR(($F37-$G37)/$I37,0)),IF($J37="DDB",IF((MAX(0,MIN($I37,IF(OR($E37="",Settings!$B$3=""),0,DATEDIF($E37,EOMONTH(Settings!$B$3,0)+1,"m")))))=0,0,VDB($F37,$G37,$I37,0,(MAX(0,MIN($I37,IF(OR($E37="",Settings!$B$3=""),0,DATEDIF($E37,EOMONTH(Settings!$B$3,0)+1,"m"))))),2,TRUE)),0)))</f>
        <v/>
      </c>
      <c r="R37" s="13">
        <f>IF($A37="","",MAX(0,$F37-$Q37))</f>
        <v/>
      </c>
    </row>
    <row r="38">
      <c r="A38" s="12" t="n"/>
      <c r="B38" s="12" t="n"/>
      <c r="C38" s="12" t="n"/>
      <c r="D38" s="14" t="n"/>
      <c r="E38" s="14" t="n"/>
      <c r="F38" s="13" t="n"/>
      <c r="G38" s="13" t="n"/>
      <c r="H38" s="12" t="n"/>
      <c r="I38" s="12">
        <f>IF($H38="","",$H38*12)</f>
        <v/>
      </c>
      <c r="J38" s="12" t="n"/>
      <c r="K38" s="12" t="n"/>
      <c r="L38" s="12" t="n"/>
      <c r="M38" s="12" t="n"/>
      <c r="N38" s="12" t="n"/>
      <c r="O38" s="12" t="n"/>
      <c r="P38" s="13">
        <f>IF($A38="","",IF($J38="SL",IF(AND((MAX(0,MIN($I38,IF(OR($E38="",Settings!$B$3=""),0,DATEDIF($E38,EOMONTH(Settings!$B$3,0)+1,"m")))))&gt;0,(MAX(0,MIN($I38,IF(OR($E38="",Settings!$B$3=""),0,DATEDIF($E38,EOMONTH(Settings!$B$3,0)+1,"m")))))&lt;=$I38),(IFERROR(($F38-$G38)/$I38,0)),0),IF($J38="DDB",IF((MAX(0,MIN($I38,IF(OR($E38="",Settings!$B$3=""),0,DATEDIF($E38,EOMONTH(Settings!$B$3,0)+1,"m")))))=0,0,VDB($F38,$G38,$I38,(MAX(0,MIN($I38,IF(OR($E38="",Settings!$B$3=""),0,DATEDIF($E38,EOMONTH(Settings!$B$3,0)+1,"m")))))-1,(MAX(0,MIN($I38,IF(OR($E38="",Settings!$B$3=""),0,DATEDIF($E38,EOMONTH(Settings!$B$3,0)+1,"m"))))),2,TRUE)),0)))</f>
        <v/>
      </c>
      <c r="Q38" s="13">
        <f>IF($A38="","",IF($J38="SL",(MAX(0,MIN($I38,IF(OR($E38="",Settings!$B$3=""),0,DATEDIF($E38,EOMONTH(Settings!$B$3,0)+1,"m")))))*(IFERROR(($F38-$G38)/$I38,0)),IF($J38="DDB",IF((MAX(0,MIN($I38,IF(OR($E38="",Settings!$B$3=""),0,DATEDIF($E38,EOMONTH(Settings!$B$3,0)+1,"m")))))=0,0,VDB($F38,$G38,$I38,0,(MAX(0,MIN($I38,IF(OR($E38="",Settings!$B$3=""),0,DATEDIF($E38,EOMONTH(Settings!$B$3,0)+1,"m"))))),2,TRUE)),0)))</f>
        <v/>
      </c>
      <c r="R38" s="13">
        <f>IF($A38="","",MAX(0,$F38-$Q38))</f>
        <v/>
      </c>
    </row>
    <row r="39">
      <c r="A39" s="12" t="n"/>
      <c r="B39" s="12" t="n"/>
      <c r="C39" s="12" t="n"/>
      <c r="D39" s="14" t="n"/>
      <c r="E39" s="14" t="n"/>
      <c r="F39" s="13" t="n"/>
      <c r="G39" s="13" t="n"/>
      <c r="H39" s="12" t="n"/>
      <c r="I39" s="12">
        <f>IF($H39="","",$H39*12)</f>
        <v/>
      </c>
      <c r="J39" s="12" t="n"/>
      <c r="K39" s="12" t="n"/>
      <c r="L39" s="12" t="n"/>
      <c r="M39" s="12" t="n"/>
      <c r="N39" s="12" t="n"/>
      <c r="O39" s="12" t="n"/>
      <c r="P39" s="13">
        <f>IF($A39="","",IF($J39="SL",IF(AND((MAX(0,MIN($I39,IF(OR($E39="",Settings!$B$3=""),0,DATEDIF($E39,EOMONTH(Settings!$B$3,0)+1,"m")))))&gt;0,(MAX(0,MIN($I39,IF(OR($E39="",Settings!$B$3=""),0,DATEDIF($E39,EOMONTH(Settings!$B$3,0)+1,"m")))))&lt;=$I39),(IFERROR(($F39-$G39)/$I39,0)),0),IF($J39="DDB",IF((MAX(0,MIN($I39,IF(OR($E39="",Settings!$B$3=""),0,DATEDIF($E39,EOMONTH(Settings!$B$3,0)+1,"m")))))=0,0,VDB($F39,$G39,$I39,(MAX(0,MIN($I39,IF(OR($E39="",Settings!$B$3=""),0,DATEDIF($E39,EOMONTH(Settings!$B$3,0)+1,"m")))))-1,(MAX(0,MIN($I39,IF(OR($E39="",Settings!$B$3=""),0,DATEDIF($E39,EOMONTH(Settings!$B$3,0)+1,"m"))))),2,TRUE)),0)))</f>
        <v/>
      </c>
      <c r="Q39" s="13">
        <f>IF($A39="","",IF($J39="SL",(MAX(0,MIN($I39,IF(OR($E39="",Settings!$B$3=""),0,DATEDIF($E39,EOMONTH(Settings!$B$3,0)+1,"m")))))*(IFERROR(($F39-$G39)/$I39,0)),IF($J39="DDB",IF((MAX(0,MIN($I39,IF(OR($E39="",Settings!$B$3=""),0,DATEDIF($E39,EOMONTH(Settings!$B$3,0)+1,"m")))))=0,0,VDB($F39,$G39,$I39,0,(MAX(0,MIN($I39,IF(OR($E39="",Settings!$B$3=""),0,DATEDIF($E39,EOMONTH(Settings!$B$3,0)+1,"m"))))),2,TRUE)),0)))</f>
        <v/>
      </c>
      <c r="R39" s="13">
        <f>IF($A39="","",MAX(0,$F39-$Q39))</f>
        <v/>
      </c>
    </row>
    <row r="40">
      <c r="A40" s="12" t="n"/>
      <c r="B40" s="12" t="n"/>
      <c r="C40" s="12" t="n"/>
      <c r="D40" s="14" t="n"/>
      <c r="E40" s="14" t="n"/>
      <c r="F40" s="13" t="n"/>
      <c r="G40" s="13" t="n"/>
      <c r="H40" s="12" t="n"/>
      <c r="I40" s="12">
        <f>IF($H40="","",$H40*12)</f>
        <v/>
      </c>
      <c r="J40" s="12" t="n"/>
      <c r="K40" s="12" t="n"/>
      <c r="L40" s="12" t="n"/>
      <c r="M40" s="12" t="n"/>
      <c r="N40" s="12" t="n"/>
      <c r="O40" s="12" t="n"/>
      <c r="P40" s="13">
        <f>IF($A40="","",IF($J40="SL",IF(AND((MAX(0,MIN($I40,IF(OR($E40="",Settings!$B$3=""),0,DATEDIF($E40,EOMONTH(Settings!$B$3,0)+1,"m")))))&gt;0,(MAX(0,MIN($I40,IF(OR($E40="",Settings!$B$3=""),0,DATEDIF($E40,EOMONTH(Settings!$B$3,0)+1,"m")))))&lt;=$I40),(IFERROR(($F40-$G40)/$I40,0)),0),IF($J40="DDB",IF((MAX(0,MIN($I40,IF(OR($E40="",Settings!$B$3=""),0,DATEDIF($E40,EOMONTH(Settings!$B$3,0)+1,"m")))))=0,0,VDB($F40,$G40,$I40,(MAX(0,MIN($I40,IF(OR($E40="",Settings!$B$3=""),0,DATEDIF($E40,EOMONTH(Settings!$B$3,0)+1,"m")))))-1,(MAX(0,MIN($I40,IF(OR($E40="",Settings!$B$3=""),0,DATEDIF($E40,EOMONTH(Settings!$B$3,0)+1,"m"))))),2,TRUE)),0)))</f>
        <v/>
      </c>
      <c r="Q40" s="13">
        <f>IF($A40="","",IF($J40="SL",(MAX(0,MIN($I40,IF(OR($E40="",Settings!$B$3=""),0,DATEDIF($E40,EOMONTH(Settings!$B$3,0)+1,"m")))))*(IFERROR(($F40-$G40)/$I40,0)),IF($J40="DDB",IF((MAX(0,MIN($I40,IF(OR($E40="",Settings!$B$3=""),0,DATEDIF($E40,EOMONTH(Settings!$B$3,0)+1,"m")))))=0,0,VDB($F40,$G40,$I40,0,(MAX(0,MIN($I40,IF(OR($E40="",Settings!$B$3=""),0,DATEDIF($E40,EOMONTH(Settings!$B$3,0)+1,"m"))))),2,TRUE)),0)))</f>
        <v/>
      </c>
      <c r="R40" s="13">
        <f>IF($A40="","",MAX(0,$F40-$Q40))</f>
        <v/>
      </c>
    </row>
    <row r="41">
      <c r="A41" s="12" t="n"/>
      <c r="B41" s="12" t="n"/>
      <c r="C41" s="12" t="n"/>
      <c r="D41" s="14" t="n"/>
      <c r="E41" s="14" t="n"/>
      <c r="F41" s="13" t="n"/>
      <c r="G41" s="13" t="n"/>
      <c r="H41" s="12" t="n"/>
      <c r="I41" s="12">
        <f>IF($H41="","",$H41*12)</f>
        <v/>
      </c>
      <c r="J41" s="12" t="n"/>
      <c r="K41" s="12" t="n"/>
      <c r="L41" s="12" t="n"/>
      <c r="M41" s="12" t="n"/>
      <c r="N41" s="12" t="n"/>
      <c r="O41" s="12" t="n"/>
      <c r="P41" s="13">
        <f>IF($A41="","",IF($J41="SL",IF(AND((MAX(0,MIN($I41,IF(OR($E41="",Settings!$B$3=""),0,DATEDIF($E41,EOMONTH(Settings!$B$3,0)+1,"m")))))&gt;0,(MAX(0,MIN($I41,IF(OR($E41="",Settings!$B$3=""),0,DATEDIF($E41,EOMONTH(Settings!$B$3,0)+1,"m")))))&lt;=$I41),(IFERROR(($F41-$G41)/$I41,0)),0),IF($J41="DDB",IF((MAX(0,MIN($I41,IF(OR($E41="",Settings!$B$3=""),0,DATEDIF($E41,EOMONTH(Settings!$B$3,0)+1,"m")))))=0,0,VDB($F41,$G41,$I41,(MAX(0,MIN($I41,IF(OR($E41="",Settings!$B$3=""),0,DATEDIF($E41,EOMONTH(Settings!$B$3,0)+1,"m")))))-1,(MAX(0,MIN($I41,IF(OR($E41="",Settings!$B$3=""),0,DATEDIF($E41,EOMONTH(Settings!$B$3,0)+1,"m"))))),2,TRUE)),0)))</f>
        <v/>
      </c>
      <c r="Q41" s="13">
        <f>IF($A41="","",IF($J41="SL",(MAX(0,MIN($I41,IF(OR($E41="",Settings!$B$3=""),0,DATEDIF($E41,EOMONTH(Settings!$B$3,0)+1,"m")))))*(IFERROR(($F41-$G41)/$I41,0)),IF($J41="DDB",IF((MAX(0,MIN($I41,IF(OR($E41="",Settings!$B$3=""),0,DATEDIF($E41,EOMONTH(Settings!$B$3,0)+1,"m")))))=0,0,VDB($F41,$G41,$I41,0,(MAX(0,MIN($I41,IF(OR($E41="",Settings!$B$3=""),0,DATEDIF($E41,EOMONTH(Settings!$B$3,0)+1,"m"))))),2,TRUE)),0)))</f>
        <v/>
      </c>
      <c r="R41" s="13">
        <f>IF($A41="","",MAX(0,$F41-$Q41))</f>
        <v/>
      </c>
    </row>
    <row r="42">
      <c r="A42" s="12" t="n"/>
      <c r="B42" s="12" t="n"/>
      <c r="C42" s="12" t="n"/>
      <c r="D42" s="14" t="n"/>
      <c r="E42" s="14" t="n"/>
      <c r="F42" s="13" t="n"/>
      <c r="G42" s="13" t="n"/>
      <c r="H42" s="12" t="n"/>
      <c r="I42" s="12">
        <f>IF($H42="","",$H42*12)</f>
        <v/>
      </c>
      <c r="J42" s="12" t="n"/>
      <c r="K42" s="12" t="n"/>
      <c r="L42" s="12" t="n"/>
      <c r="M42" s="12" t="n"/>
      <c r="N42" s="12" t="n"/>
      <c r="O42" s="12" t="n"/>
      <c r="P42" s="13">
        <f>IF($A42="","",IF($J42="SL",IF(AND((MAX(0,MIN($I42,IF(OR($E42="",Settings!$B$3=""),0,DATEDIF($E42,EOMONTH(Settings!$B$3,0)+1,"m")))))&gt;0,(MAX(0,MIN($I42,IF(OR($E42="",Settings!$B$3=""),0,DATEDIF($E42,EOMONTH(Settings!$B$3,0)+1,"m")))))&lt;=$I42),(IFERROR(($F42-$G42)/$I42,0)),0),IF($J42="DDB",IF((MAX(0,MIN($I42,IF(OR($E42="",Settings!$B$3=""),0,DATEDIF($E42,EOMONTH(Settings!$B$3,0)+1,"m")))))=0,0,VDB($F42,$G42,$I42,(MAX(0,MIN($I42,IF(OR($E42="",Settings!$B$3=""),0,DATEDIF($E42,EOMONTH(Settings!$B$3,0)+1,"m")))))-1,(MAX(0,MIN($I42,IF(OR($E42="",Settings!$B$3=""),0,DATEDIF($E42,EOMONTH(Settings!$B$3,0)+1,"m"))))),2,TRUE)),0)))</f>
        <v/>
      </c>
      <c r="Q42" s="13">
        <f>IF($A42="","",IF($J42="SL",(MAX(0,MIN($I42,IF(OR($E42="",Settings!$B$3=""),0,DATEDIF($E42,EOMONTH(Settings!$B$3,0)+1,"m")))))*(IFERROR(($F42-$G42)/$I42,0)),IF($J42="DDB",IF((MAX(0,MIN($I42,IF(OR($E42="",Settings!$B$3=""),0,DATEDIF($E42,EOMONTH(Settings!$B$3,0)+1,"m")))))=0,0,VDB($F42,$G42,$I42,0,(MAX(0,MIN($I42,IF(OR($E42="",Settings!$B$3=""),0,DATEDIF($E42,EOMONTH(Settings!$B$3,0)+1,"m"))))),2,TRUE)),0)))</f>
        <v/>
      </c>
      <c r="R42" s="13">
        <f>IF($A42="","",MAX(0,$F42-$Q42))</f>
        <v/>
      </c>
    </row>
    <row r="43">
      <c r="A43" s="12" t="n"/>
      <c r="B43" s="12" t="n"/>
      <c r="C43" s="12" t="n"/>
      <c r="D43" s="14" t="n"/>
      <c r="E43" s="14" t="n"/>
      <c r="F43" s="13" t="n"/>
      <c r="G43" s="13" t="n"/>
      <c r="H43" s="12" t="n"/>
      <c r="I43" s="12">
        <f>IF($H43="","",$H43*12)</f>
        <v/>
      </c>
      <c r="J43" s="12" t="n"/>
      <c r="K43" s="12" t="n"/>
      <c r="L43" s="12" t="n"/>
      <c r="M43" s="12" t="n"/>
      <c r="N43" s="12" t="n"/>
      <c r="O43" s="12" t="n"/>
      <c r="P43" s="13">
        <f>IF($A43="","",IF($J43="SL",IF(AND((MAX(0,MIN($I43,IF(OR($E43="",Settings!$B$3=""),0,DATEDIF($E43,EOMONTH(Settings!$B$3,0)+1,"m")))))&gt;0,(MAX(0,MIN($I43,IF(OR($E43="",Settings!$B$3=""),0,DATEDIF($E43,EOMONTH(Settings!$B$3,0)+1,"m")))))&lt;=$I43),(IFERROR(($F43-$G43)/$I43,0)),0),IF($J43="DDB",IF((MAX(0,MIN($I43,IF(OR($E43="",Settings!$B$3=""),0,DATEDIF($E43,EOMONTH(Settings!$B$3,0)+1,"m")))))=0,0,VDB($F43,$G43,$I43,(MAX(0,MIN($I43,IF(OR($E43="",Settings!$B$3=""),0,DATEDIF($E43,EOMONTH(Settings!$B$3,0)+1,"m")))))-1,(MAX(0,MIN($I43,IF(OR($E43="",Settings!$B$3=""),0,DATEDIF($E43,EOMONTH(Settings!$B$3,0)+1,"m"))))),2,TRUE)),0)))</f>
        <v/>
      </c>
      <c r="Q43" s="13">
        <f>IF($A43="","",IF($J43="SL",(MAX(0,MIN($I43,IF(OR($E43="",Settings!$B$3=""),0,DATEDIF($E43,EOMONTH(Settings!$B$3,0)+1,"m")))))*(IFERROR(($F43-$G43)/$I43,0)),IF($J43="DDB",IF((MAX(0,MIN($I43,IF(OR($E43="",Settings!$B$3=""),0,DATEDIF($E43,EOMONTH(Settings!$B$3,0)+1,"m")))))=0,0,VDB($F43,$G43,$I43,0,(MAX(0,MIN($I43,IF(OR($E43="",Settings!$B$3=""),0,DATEDIF($E43,EOMONTH(Settings!$B$3,0)+1,"m"))))),2,TRUE)),0)))</f>
        <v/>
      </c>
      <c r="R43" s="13">
        <f>IF($A43="","",MAX(0,$F43-$Q43))</f>
        <v/>
      </c>
    </row>
    <row r="44">
      <c r="A44" s="12" t="n"/>
      <c r="B44" s="12" t="n"/>
      <c r="C44" s="12" t="n"/>
      <c r="D44" s="14" t="n"/>
      <c r="E44" s="14" t="n"/>
      <c r="F44" s="13" t="n"/>
      <c r="G44" s="13" t="n"/>
      <c r="H44" s="12" t="n"/>
      <c r="I44" s="12">
        <f>IF($H44="","",$H44*12)</f>
        <v/>
      </c>
      <c r="J44" s="12" t="n"/>
      <c r="K44" s="12" t="n"/>
      <c r="L44" s="12" t="n"/>
      <c r="M44" s="12" t="n"/>
      <c r="N44" s="12" t="n"/>
      <c r="O44" s="12" t="n"/>
      <c r="P44" s="13">
        <f>IF($A44="","",IF($J44="SL",IF(AND((MAX(0,MIN($I44,IF(OR($E44="",Settings!$B$3=""),0,DATEDIF($E44,EOMONTH(Settings!$B$3,0)+1,"m")))))&gt;0,(MAX(0,MIN($I44,IF(OR($E44="",Settings!$B$3=""),0,DATEDIF($E44,EOMONTH(Settings!$B$3,0)+1,"m")))))&lt;=$I44),(IFERROR(($F44-$G44)/$I44,0)),0),IF($J44="DDB",IF((MAX(0,MIN($I44,IF(OR($E44="",Settings!$B$3=""),0,DATEDIF($E44,EOMONTH(Settings!$B$3,0)+1,"m")))))=0,0,VDB($F44,$G44,$I44,(MAX(0,MIN($I44,IF(OR($E44="",Settings!$B$3=""),0,DATEDIF($E44,EOMONTH(Settings!$B$3,0)+1,"m")))))-1,(MAX(0,MIN($I44,IF(OR($E44="",Settings!$B$3=""),0,DATEDIF($E44,EOMONTH(Settings!$B$3,0)+1,"m"))))),2,TRUE)),0)))</f>
        <v/>
      </c>
      <c r="Q44" s="13">
        <f>IF($A44="","",IF($J44="SL",(MAX(0,MIN($I44,IF(OR($E44="",Settings!$B$3=""),0,DATEDIF($E44,EOMONTH(Settings!$B$3,0)+1,"m")))))*(IFERROR(($F44-$G44)/$I44,0)),IF($J44="DDB",IF((MAX(0,MIN($I44,IF(OR($E44="",Settings!$B$3=""),0,DATEDIF($E44,EOMONTH(Settings!$B$3,0)+1,"m")))))=0,0,VDB($F44,$G44,$I44,0,(MAX(0,MIN($I44,IF(OR($E44="",Settings!$B$3=""),0,DATEDIF($E44,EOMONTH(Settings!$B$3,0)+1,"m"))))),2,TRUE)),0)))</f>
        <v/>
      </c>
      <c r="R44" s="13">
        <f>IF($A44="","",MAX(0,$F44-$Q44))</f>
        <v/>
      </c>
    </row>
    <row r="45">
      <c r="A45" s="12" t="n"/>
      <c r="B45" s="12" t="n"/>
      <c r="C45" s="12" t="n"/>
      <c r="D45" s="14" t="n"/>
      <c r="E45" s="14" t="n"/>
      <c r="F45" s="13" t="n"/>
      <c r="G45" s="13" t="n"/>
      <c r="H45" s="12" t="n"/>
      <c r="I45" s="12">
        <f>IF($H45="","",$H45*12)</f>
        <v/>
      </c>
      <c r="J45" s="12" t="n"/>
      <c r="K45" s="12" t="n"/>
      <c r="L45" s="12" t="n"/>
      <c r="M45" s="12" t="n"/>
      <c r="N45" s="12" t="n"/>
      <c r="O45" s="12" t="n"/>
      <c r="P45" s="13">
        <f>IF($A45="","",IF($J45="SL",IF(AND((MAX(0,MIN($I45,IF(OR($E45="",Settings!$B$3=""),0,DATEDIF($E45,EOMONTH(Settings!$B$3,0)+1,"m")))))&gt;0,(MAX(0,MIN($I45,IF(OR($E45="",Settings!$B$3=""),0,DATEDIF($E45,EOMONTH(Settings!$B$3,0)+1,"m")))))&lt;=$I45),(IFERROR(($F45-$G45)/$I45,0)),0),IF($J45="DDB",IF((MAX(0,MIN($I45,IF(OR($E45="",Settings!$B$3=""),0,DATEDIF($E45,EOMONTH(Settings!$B$3,0)+1,"m")))))=0,0,VDB($F45,$G45,$I45,(MAX(0,MIN($I45,IF(OR($E45="",Settings!$B$3=""),0,DATEDIF($E45,EOMONTH(Settings!$B$3,0)+1,"m")))))-1,(MAX(0,MIN($I45,IF(OR($E45="",Settings!$B$3=""),0,DATEDIF($E45,EOMONTH(Settings!$B$3,0)+1,"m"))))),2,TRUE)),0)))</f>
        <v/>
      </c>
      <c r="Q45" s="13">
        <f>IF($A45="","",IF($J45="SL",(MAX(0,MIN($I45,IF(OR($E45="",Settings!$B$3=""),0,DATEDIF($E45,EOMONTH(Settings!$B$3,0)+1,"m")))))*(IFERROR(($F45-$G45)/$I45,0)),IF($J45="DDB",IF((MAX(0,MIN($I45,IF(OR($E45="",Settings!$B$3=""),0,DATEDIF($E45,EOMONTH(Settings!$B$3,0)+1,"m")))))=0,0,VDB($F45,$G45,$I45,0,(MAX(0,MIN($I45,IF(OR($E45="",Settings!$B$3=""),0,DATEDIF($E45,EOMONTH(Settings!$B$3,0)+1,"m"))))),2,TRUE)),0)))</f>
        <v/>
      </c>
      <c r="R45" s="13">
        <f>IF($A45="","",MAX(0,$F45-$Q45))</f>
        <v/>
      </c>
    </row>
    <row r="46">
      <c r="A46" s="12" t="n"/>
      <c r="B46" s="12" t="n"/>
      <c r="C46" s="12" t="n"/>
      <c r="D46" s="14" t="n"/>
      <c r="E46" s="14" t="n"/>
      <c r="F46" s="13" t="n"/>
      <c r="G46" s="13" t="n"/>
      <c r="H46" s="12" t="n"/>
      <c r="I46" s="12">
        <f>IF($H46="","",$H46*12)</f>
        <v/>
      </c>
      <c r="J46" s="12" t="n"/>
      <c r="K46" s="12" t="n"/>
      <c r="L46" s="12" t="n"/>
      <c r="M46" s="12" t="n"/>
      <c r="N46" s="12" t="n"/>
      <c r="O46" s="12" t="n"/>
      <c r="P46" s="13">
        <f>IF($A46="","",IF($J46="SL",IF(AND((MAX(0,MIN($I46,IF(OR($E46="",Settings!$B$3=""),0,DATEDIF($E46,EOMONTH(Settings!$B$3,0)+1,"m")))))&gt;0,(MAX(0,MIN($I46,IF(OR($E46="",Settings!$B$3=""),0,DATEDIF($E46,EOMONTH(Settings!$B$3,0)+1,"m")))))&lt;=$I46),(IFERROR(($F46-$G46)/$I46,0)),0),IF($J46="DDB",IF((MAX(0,MIN($I46,IF(OR($E46="",Settings!$B$3=""),0,DATEDIF($E46,EOMONTH(Settings!$B$3,0)+1,"m")))))=0,0,VDB($F46,$G46,$I46,(MAX(0,MIN($I46,IF(OR($E46="",Settings!$B$3=""),0,DATEDIF($E46,EOMONTH(Settings!$B$3,0)+1,"m")))))-1,(MAX(0,MIN($I46,IF(OR($E46="",Settings!$B$3=""),0,DATEDIF($E46,EOMONTH(Settings!$B$3,0)+1,"m"))))),2,TRUE)),0)))</f>
        <v/>
      </c>
      <c r="Q46" s="13">
        <f>IF($A46="","",IF($J46="SL",(MAX(0,MIN($I46,IF(OR($E46="",Settings!$B$3=""),0,DATEDIF($E46,EOMONTH(Settings!$B$3,0)+1,"m")))))*(IFERROR(($F46-$G46)/$I46,0)),IF($J46="DDB",IF((MAX(0,MIN($I46,IF(OR($E46="",Settings!$B$3=""),0,DATEDIF($E46,EOMONTH(Settings!$B$3,0)+1,"m")))))=0,0,VDB($F46,$G46,$I46,0,(MAX(0,MIN($I46,IF(OR($E46="",Settings!$B$3=""),0,DATEDIF($E46,EOMONTH(Settings!$B$3,0)+1,"m"))))),2,TRUE)),0)))</f>
        <v/>
      </c>
      <c r="R46" s="13">
        <f>IF($A46="","",MAX(0,$F46-$Q46))</f>
        <v/>
      </c>
    </row>
    <row r="47">
      <c r="A47" s="12" t="n"/>
      <c r="B47" s="12" t="n"/>
      <c r="C47" s="12" t="n"/>
      <c r="D47" s="14" t="n"/>
      <c r="E47" s="14" t="n"/>
      <c r="F47" s="13" t="n"/>
      <c r="G47" s="13" t="n"/>
      <c r="H47" s="12" t="n"/>
      <c r="I47" s="12">
        <f>IF($H47="","",$H47*12)</f>
        <v/>
      </c>
      <c r="J47" s="12" t="n"/>
      <c r="K47" s="12" t="n"/>
      <c r="L47" s="12" t="n"/>
      <c r="M47" s="12" t="n"/>
      <c r="N47" s="12" t="n"/>
      <c r="O47" s="12" t="n"/>
      <c r="P47" s="13">
        <f>IF($A47="","",IF($J47="SL",IF(AND((MAX(0,MIN($I47,IF(OR($E47="",Settings!$B$3=""),0,DATEDIF($E47,EOMONTH(Settings!$B$3,0)+1,"m")))))&gt;0,(MAX(0,MIN($I47,IF(OR($E47="",Settings!$B$3=""),0,DATEDIF($E47,EOMONTH(Settings!$B$3,0)+1,"m")))))&lt;=$I47),(IFERROR(($F47-$G47)/$I47,0)),0),IF($J47="DDB",IF((MAX(0,MIN($I47,IF(OR($E47="",Settings!$B$3=""),0,DATEDIF($E47,EOMONTH(Settings!$B$3,0)+1,"m")))))=0,0,VDB($F47,$G47,$I47,(MAX(0,MIN($I47,IF(OR($E47="",Settings!$B$3=""),0,DATEDIF($E47,EOMONTH(Settings!$B$3,0)+1,"m")))))-1,(MAX(0,MIN($I47,IF(OR($E47="",Settings!$B$3=""),0,DATEDIF($E47,EOMONTH(Settings!$B$3,0)+1,"m"))))),2,TRUE)),0)))</f>
        <v/>
      </c>
      <c r="Q47" s="13">
        <f>IF($A47="","",IF($J47="SL",(MAX(0,MIN($I47,IF(OR($E47="",Settings!$B$3=""),0,DATEDIF($E47,EOMONTH(Settings!$B$3,0)+1,"m")))))*(IFERROR(($F47-$G47)/$I47,0)),IF($J47="DDB",IF((MAX(0,MIN($I47,IF(OR($E47="",Settings!$B$3=""),0,DATEDIF($E47,EOMONTH(Settings!$B$3,0)+1,"m")))))=0,0,VDB($F47,$G47,$I47,0,(MAX(0,MIN($I47,IF(OR($E47="",Settings!$B$3=""),0,DATEDIF($E47,EOMONTH(Settings!$B$3,0)+1,"m"))))),2,TRUE)),0)))</f>
        <v/>
      </c>
      <c r="R47" s="13">
        <f>IF($A47="","",MAX(0,$F47-$Q47))</f>
        <v/>
      </c>
    </row>
    <row r="48">
      <c r="A48" s="12" t="n"/>
      <c r="B48" s="12" t="n"/>
      <c r="C48" s="12" t="n"/>
      <c r="D48" s="14" t="n"/>
      <c r="E48" s="14" t="n"/>
      <c r="F48" s="13" t="n"/>
      <c r="G48" s="13" t="n"/>
      <c r="H48" s="12" t="n"/>
      <c r="I48" s="12">
        <f>IF($H48="","",$H48*12)</f>
        <v/>
      </c>
      <c r="J48" s="12" t="n"/>
      <c r="K48" s="12" t="n"/>
      <c r="L48" s="12" t="n"/>
      <c r="M48" s="12" t="n"/>
      <c r="N48" s="12" t="n"/>
      <c r="O48" s="12" t="n"/>
      <c r="P48" s="13">
        <f>IF($A48="","",IF($J48="SL",IF(AND((MAX(0,MIN($I48,IF(OR($E48="",Settings!$B$3=""),0,DATEDIF($E48,EOMONTH(Settings!$B$3,0)+1,"m")))))&gt;0,(MAX(0,MIN($I48,IF(OR($E48="",Settings!$B$3=""),0,DATEDIF($E48,EOMONTH(Settings!$B$3,0)+1,"m")))))&lt;=$I48),(IFERROR(($F48-$G48)/$I48,0)),0),IF($J48="DDB",IF((MAX(0,MIN($I48,IF(OR($E48="",Settings!$B$3=""),0,DATEDIF($E48,EOMONTH(Settings!$B$3,0)+1,"m")))))=0,0,VDB($F48,$G48,$I48,(MAX(0,MIN($I48,IF(OR($E48="",Settings!$B$3=""),0,DATEDIF($E48,EOMONTH(Settings!$B$3,0)+1,"m")))))-1,(MAX(0,MIN($I48,IF(OR($E48="",Settings!$B$3=""),0,DATEDIF($E48,EOMONTH(Settings!$B$3,0)+1,"m"))))),2,TRUE)),0)))</f>
        <v/>
      </c>
      <c r="Q48" s="13">
        <f>IF($A48="","",IF($J48="SL",(MAX(0,MIN($I48,IF(OR($E48="",Settings!$B$3=""),0,DATEDIF($E48,EOMONTH(Settings!$B$3,0)+1,"m")))))*(IFERROR(($F48-$G48)/$I48,0)),IF($J48="DDB",IF((MAX(0,MIN($I48,IF(OR($E48="",Settings!$B$3=""),0,DATEDIF($E48,EOMONTH(Settings!$B$3,0)+1,"m")))))=0,0,VDB($F48,$G48,$I48,0,(MAX(0,MIN($I48,IF(OR($E48="",Settings!$B$3=""),0,DATEDIF($E48,EOMONTH(Settings!$B$3,0)+1,"m"))))),2,TRUE)),0)))</f>
        <v/>
      </c>
      <c r="R48" s="13">
        <f>IF($A48="","",MAX(0,$F48-$Q48))</f>
        <v/>
      </c>
    </row>
    <row r="49">
      <c r="A49" s="12" t="n"/>
      <c r="B49" s="12" t="n"/>
      <c r="C49" s="12" t="n"/>
      <c r="D49" s="14" t="n"/>
      <c r="E49" s="14" t="n"/>
      <c r="F49" s="13" t="n"/>
      <c r="G49" s="13" t="n"/>
      <c r="H49" s="12" t="n"/>
      <c r="I49" s="12">
        <f>IF($H49="","",$H49*12)</f>
        <v/>
      </c>
      <c r="J49" s="12" t="n"/>
      <c r="K49" s="12" t="n"/>
      <c r="L49" s="12" t="n"/>
      <c r="M49" s="12" t="n"/>
      <c r="N49" s="12" t="n"/>
      <c r="O49" s="12" t="n"/>
      <c r="P49" s="13">
        <f>IF($A49="","",IF($J49="SL",IF(AND((MAX(0,MIN($I49,IF(OR($E49="",Settings!$B$3=""),0,DATEDIF($E49,EOMONTH(Settings!$B$3,0)+1,"m")))))&gt;0,(MAX(0,MIN($I49,IF(OR($E49="",Settings!$B$3=""),0,DATEDIF($E49,EOMONTH(Settings!$B$3,0)+1,"m")))))&lt;=$I49),(IFERROR(($F49-$G49)/$I49,0)),0),IF($J49="DDB",IF((MAX(0,MIN($I49,IF(OR($E49="",Settings!$B$3=""),0,DATEDIF($E49,EOMONTH(Settings!$B$3,0)+1,"m")))))=0,0,VDB($F49,$G49,$I49,(MAX(0,MIN($I49,IF(OR($E49="",Settings!$B$3=""),0,DATEDIF($E49,EOMONTH(Settings!$B$3,0)+1,"m")))))-1,(MAX(0,MIN($I49,IF(OR($E49="",Settings!$B$3=""),0,DATEDIF($E49,EOMONTH(Settings!$B$3,0)+1,"m"))))),2,TRUE)),0)))</f>
        <v/>
      </c>
      <c r="Q49" s="13">
        <f>IF($A49="","",IF($J49="SL",(MAX(0,MIN($I49,IF(OR($E49="",Settings!$B$3=""),0,DATEDIF($E49,EOMONTH(Settings!$B$3,0)+1,"m")))))*(IFERROR(($F49-$G49)/$I49,0)),IF($J49="DDB",IF((MAX(0,MIN($I49,IF(OR($E49="",Settings!$B$3=""),0,DATEDIF($E49,EOMONTH(Settings!$B$3,0)+1,"m")))))=0,0,VDB($F49,$G49,$I49,0,(MAX(0,MIN($I49,IF(OR($E49="",Settings!$B$3=""),0,DATEDIF($E49,EOMONTH(Settings!$B$3,0)+1,"m"))))),2,TRUE)),0)))</f>
        <v/>
      </c>
      <c r="R49" s="13">
        <f>IF($A49="","",MAX(0,$F49-$Q49))</f>
        <v/>
      </c>
    </row>
    <row r="50">
      <c r="A50" s="12" t="n"/>
      <c r="B50" s="12" t="n"/>
      <c r="C50" s="12" t="n"/>
      <c r="D50" s="14" t="n"/>
      <c r="E50" s="14" t="n"/>
      <c r="F50" s="13" t="n"/>
      <c r="G50" s="13" t="n"/>
      <c r="H50" s="12" t="n"/>
      <c r="I50" s="12">
        <f>IF($H50="","",$H50*12)</f>
        <v/>
      </c>
      <c r="J50" s="12" t="n"/>
      <c r="K50" s="12" t="n"/>
      <c r="L50" s="12" t="n"/>
      <c r="M50" s="12" t="n"/>
      <c r="N50" s="12" t="n"/>
      <c r="O50" s="12" t="n"/>
      <c r="P50" s="13">
        <f>IF($A50="","",IF($J50="SL",IF(AND((MAX(0,MIN($I50,IF(OR($E50="",Settings!$B$3=""),0,DATEDIF($E50,EOMONTH(Settings!$B$3,0)+1,"m")))))&gt;0,(MAX(0,MIN($I50,IF(OR($E50="",Settings!$B$3=""),0,DATEDIF($E50,EOMONTH(Settings!$B$3,0)+1,"m")))))&lt;=$I50),(IFERROR(($F50-$G50)/$I50,0)),0),IF($J50="DDB",IF((MAX(0,MIN($I50,IF(OR($E50="",Settings!$B$3=""),0,DATEDIF($E50,EOMONTH(Settings!$B$3,0)+1,"m")))))=0,0,VDB($F50,$G50,$I50,(MAX(0,MIN($I50,IF(OR($E50="",Settings!$B$3=""),0,DATEDIF($E50,EOMONTH(Settings!$B$3,0)+1,"m")))))-1,(MAX(0,MIN($I50,IF(OR($E50="",Settings!$B$3=""),0,DATEDIF($E50,EOMONTH(Settings!$B$3,0)+1,"m"))))),2,TRUE)),0)))</f>
        <v/>
      </c>
      <c r="Q50" s="13">
        <f>IF($A50="","",IF($J50="SL",(MAX(0,MIN($I50,IF(OR($E50="",Settings!$B$3=""),0,DATEDIF($E50,EOMONTH(Settings!$B$3,0)+1,"m")))))*(IFERROR(($F50-$G50)/$I50,0)),IF($J50="DDB",IF((MAX(0,MIN($I50,IF(OR($E50="",Settings!$B$3=""),0,DATEDIF($E50,EOMONTH(Settings!$B$3,0)+1,"m")))))=0,0,VDB($F50,$G50,$I50,0,(MAX(0,MIN($I50,IF(OR($E50="",Settings!$B$3=""),0,DATEDIF($E50,EOMONTH(Settings!$B$3,0)+1,"m"))))),2,TRUE)),0)))</f>
        <v/>
      </c>
      <c r="R50" s="13">
        <f>IF($A50="","",MAX(0,$F50-$Q50))</f>
        <v/>
      </c>
    </row>
    <row r="51">
      <c r="A51" s="12" t="n"/>
      <c r="B51" s="12" t="n"/>
      <c r="C51" s="12" t="n"/>
      <c r="D51" s="14" t="n"/>
      <c r="E51" s="14" t="n"/>
      <c r="F51" s="13" t="n"/>
      <c r="G51" s="13" t="n"/>
      <c r="H51" s="12" t="n"/>
      <c r="I51" s="12">
        <f>IF($H51="","",$H51*12)</f>
        <v/>
      </c>
      <c r="J51" s="12" t="n"/>
      <c r="K51" s="12" t="n"/>
      <c r="L51" s="12" t="n"/>
      <c r="M51" s="12" t="n"/>
      <c r="N51" s="12" t="n"/>
      <c r="O51" s="12" t="n"/>
      <c r="P51" s="13">
        <f>IF($A51="","",IF($J51="SL",IF(AND((MAX(0,MIN($I51,IF(OR($E51="",Settings!$B$3=""),0,DATEDIF($E51,EOMONTH(Settings!$B$3,0)+1,"m")))))&gt;0,(MAX(0,MIN($I51,IF(OR($E51="",Settings!$B$3=""),0,DATEDIF($E51,EOMONTH(Settings!$B$3,0)+1,"m")))))&lt;=$I51),(IFERROR(($F51-$G51)/$I51,0)),0),IF($J51="DDB",IF((MAX(0,MIN($I51,IF(OR($E51="",Settings!$B$3=""),0,DATEDIF($E51,EOMONTH(Settings!$B$3,0)+1,"m")))))=0,0,VDB($F51,$G51,$I51,(MAX(0,MIN($I51,IF(OR($E51="",Settings!$B$3=""),0,DATEDIF($E51,EOMONTH(Settings!$B$3,0)+1,"m")))))-1,(MAX(0,MIN($I51,IF(OR($E51="",Settings!$B$3=""),0,DATEDIF($E51,EOMONTH(Settings!$B$3,0)+1,"m"))))),2,TRUE)),0)))</f>
        <v/>
      </c>
      <c r="Q51" s="13">
        <f>IF($A51="","",IF($J51="SL",(MAX(0,MIN($I51,IF(OR($E51="",Settings!$B$3=""),0,DATEDIF($E51,EOMONTH(Settings!$B$3,0)+1,"m")))))*(IFERROR(($F51-$G51)/$I51,0)),IF($J51="DDB",IF((MAX(0,MIN($I51,IF(OR($E51="",Settings!$B$3=""),0,DATEDIF($E51,EOMONTH(Settings!$B$3,0)+1,"m")))))=0,0,VDB($F51,$G51,$I51,0,(MAX(0,MIN($I51,IF(OR($E51="",Settings!$B$3=""),0,DATEDIF($E51,EOMONTH(Settings!$B$3,0)+1,"m"))))),2,TRUE)),0)))</f>
        <v/>
      </c>
      <c r="R51" s="13">
        <f>IF($A51="","",MAX(0,$F51-$Q51))</f>
        <v/>
      </c>
    </row>
    <row r="52">
      <c r="A52" s="12" t="n"/>
      <c r="B52" s="12" t="n"/>
      <c r="C52" s="12" t="n"/>
      <c r="D52" s="14" t="n"/>
      <c r="E52" s="14" t="n"/>
      <c r="F52" s="13" t="n"/>
      <c r="G52" s="13" t="n"/>
      <c r="H52" s="12" t="n"/>
      <c r="I52" s="12">
        <f>IF($H52="","",$H52*12)</f>
        <v/>
      </c>
      <c r="J52" s="12" t="n"/>
      <c r="K52" s="12" t="n"/>
      <c r="L52" s="12" t="n"/>
      <c r="M52" s="12" t="n"/>
      <c r="N52" s="12" t="n"/>
      <c r="O52" s="12" t="n"/>
      <c r="P52" s="13">
        <f>IF($A52="","",IF($J52="SL",IF(AND((MAX(0,MIN($I52,IF(OR($E52="",Settings!$B$3=""),0,DATEDIF($E52,EOMONTH(Settings!$B$3,0)+1,"m")))))&gt;0,(MAX(0,MIN($I52,IF(OR($E52="",Settings!$B$3=""),0,DATEDIF($E52,EOMONTH(Settings!$B$3,0)+1,"m")))))&lt;=$I52),(IFERROR(($F52-$G52)/$I52,0)),0),IF($J52="DDB",IF((MAX(0,MIN($I52,IF(OR($E52="",Settings!$B$3=""),0,DATEDIF($E52,EOMONTH(Settings!$B$3,0)+1,"m")))))=0,0,VDB($F52,$G52,$I52,(MAX(0,MIN($I52,IF(OR($E52="",Settings!$B$3=""),0,DATEDIF($E52,EOMONTH(Settings!$B$3,0)+1,"m")))))-1,(MAX(0,MIN($I52,IF(OR($E52="",Settings!$B$3=""),0,DATEDIF($E52,EOMONTH(Settings!$B$3,0)+1,"m"))))),2,TRUE)),0)))</f>
        <v/>
      </c>
      <c r="Q52" s="13">
        <f>IF($A52="","",IF($J52="SL",(MAX(0,MIN($I52,IF(OR($E52="",Settings!$B$3=""),0,DATEDIF($E52,EOMONTH(Settings!$B$3,0)+1,"m")))))*(IFERROR(($F52-$G52)/$I52,0)),IF($J52="DDB",IF((MAX(0,MIN($I52,IF(OR($E52="",Settings!$B$3=""),0,DATEDIF($E52,EOMONTH(Settings!$B$3,0)+1,"m")))))=0,0,VDB($F52,$G52,$I52,0,(MAX(0,MIN($I52,IF(OR($E52="",Settings!$B$3=""),0,DATEDIF($E52,EOMONTH(Settings!$B$3,0)+1,"m"))))),2,TRUE)),0)))</f>
        <v/>
      </c>
      <c r="R52" s="13">
        <f>IF($A52="","",MAX(0,$F52-$Q52))</f>
        <v/>
      </c>
    </row>
    <row r="53">
      <c r="A53" s="12" t="n"/>
      <c r="B53" s="12" t="n"/>
      <c r="C53" s="12" t="n"/>
      <c r="D53" s="14" t="n"/>
      <c r="E53" s="14" t="n"/>
      <c r="F53" s="13" t="n"/>
      <c r="G53" s="13" t="n"/>
      <c r="H53" s="12" t="n"/>
      <c r="I53" s="12">
        <f>IF($H53="","",$H53*12)</f>
        <v/>
      </c>
      <c r="J53" s="12" t="n"/>
      <c r="K53" s="12" t="n"/>
      <c r="L53" s="12" t="n"/>
      <c r="M53" s="12" t="n"/>
      <c r="N53" s="12" t="n"/>
      <c r="O53" s="12" t="n"/>
      <c r="P53" s="13">
        <f>IF($A53="","",IF($J53="SL",IF(AND((MAX(0,MIN($I53,IF(OR($E53="",Settings!$B$3=""),0,DATEDIF($E53,EOMONTH(Settings!$B$3,0)+1,"m")))))&gt;0,(MAX(0,MIN($I53,IF(OR($E53="",Settings!$B$3=""),0,DATEDIF($E53,EOMONTH(Settings!$B$3,0)+1,"m")))))&lt;=$I53),(IFERROR(($F53-$G53)/$I53,0)),0),IF($J53="DDB",IF((MAX(0,MIN($I53,IF(OR($E53="",Settings!$B$3=""),0,DATEDIF($E53,EOMONTH(Settings!$B$3,0)+1,"m")))))=0,0,VDB($F53,$G53,$I53,(MAX(0,MIN($I53,IF(OR($E53="",Settings!$B$3=""),0,DATEDIF($E53,EOMONTH(Settings!$B$3,0)+1,"m")))))-1,(MAX(0,MIN($I53,IF(OR($E53="",Settings!$B$3=""),0,DATEDIF($E53,EOMONTH(Settings!$B$3,0)+1,"m"))))),2,TRUE)),0)))</f>
        <v/>
      </c>
      <c r="Q53" s="13">
        <f>IF($A53="","",IF($J53="SL",(MAX(0,MIN($I53,IF(OR($E53="",Settings!$B$3=""),0,DATEDIF($E53,EOMONTH(Settings!$B$3,0)+1,"m")))))*(IFERROR(($F53-$G53)/$I53,0)),IF($J53="DDB",IF((MAX(0,MIN($I53,IF(OR($E53="",Settings!$B$3=""),0,DATEDIF($E53,EOMONTH(Settings!$B$3,0)+1,"m")))))=0,0,VDB($F53,$G53,$I53,0,(MAX(0,MIN($I53,IF(OR($E53="",Settings!$B$3=""),0,DATEDIF($E53,EOMONTH(Settings!$B$3,0)+1,"m"))))),2,TRUE)),0)))</f>
        <v/>
      </c>
      <c r="R53" s="13">
        <f>IF($A53="","",MAX(0,$F53-$Q53))</f>
        <v/>
      </c>
    </row>
    <row r="54">
      <c r="A54" s="12" t="n"/>
      <c r="B54" s="12" t="n"/>
      <c r="C54" s="12" t="n"/>
      <c r="D54" s="14" t="n"/>
      <c r="E54" s="14" t="n"/>
      <c r="F54" s="13" t="n"/>
      <c r="G54" s="13" t="n"/>
      <c r="H54" s="12" t="n"/>
      <c r="I54" s="12">
        <f>IF($H54="","",$H54*12)</f>
        <v/>
      </c>
      <c r="J54" s="12" t="n"/>
      <c r="K54" s="12" t="n"/>
      <c r="L54" s="12" t="n"/>
      <c r="M54" s="12" t="n"/>
      <c r="N54" s="12" t="n"/>
      <c r="O54" s="12" t="n"/>
      <c r="P54" s="13">
        <f>IF($A54="","",IF($J54="SL",IF(AND((MAX(0,MIN($I54,IF(OR($E54="",Settings!$B$3=""),0,DATEDIF($E54,EOMONTH(Settings!$B$3,0)+1,"m")))))&gt;0,(MAX(0,MIN($I54,IF(OR($E54="",Settings!$B$3=""),0,DATEDIF($E54,EOMONTH(Settings!$B$3,0)+1,"m")))))&lt;=$I54),(IFERROR(($F54-$G54)/$I54,0)),0),IF($J54="DDB",IF((MAX(0,MIN($I54,IF(OR($E54="",Settings!$B$3=""),0,DATEDIF($E54,EOMONTH(Settings!$B$3,0)+1,"m")))))=0,0,VDB($F54,$G54,$I54,(MAX(0,MIN($I54,IF(OR($E54="",Settings!$B$3=""),0,DATEDIF($E54,EOMONTH(Settings!$B$3,0)+1,"m")))))-1,(MAX(0,MIN($I54,IF(OR($E54="",Settings!$B$3=""),0,DATEDIF($E54,EOMONTH(Settings!$B$3,0)+1,"m"))))),2,TRUE)),0)))</f>
        <v/>
      </c>
      <c r="Q54" s="13">
        <f>IF($A54="","",IF($J54="SL",(MAX(0,MIN($I54,IF(OR($E54="",Settings!$B$3=""),0,DATEDIF($E54,EOMONTH(Settings!$B$3,0)+1,"m")))))*(IFERROR(($F54-$G54)/$I54,0)),IF($J54="DDB",IF((MAX(0,MIN($I54,IF(OR($E54="",Settings!$B$3=""),0,DATEDIF($E54,EOMONTH(Settings!$B$3,0)+1,"m")))))=0,0,VDB($F54,$G54,$I54,0,(MAX(0,MIN($I54,IF(OR($E54="",Settings!$B$3=""),0,DATEDIF($E54,EOMONTH(Settings!$B$3,0)+1,"m"))))),2,TRUE)),0)))</f>
        <v/>
      </c>
      <c r="R54" s="13">
        <f>IF($A54="","",MAX(0,$F54-$Q54))</f>
        <v/>
      </c>
    </row>
    <row r="55">
      <c r="A55" s="12" t="n"/>
      <c r="B55" s="12" t="n"/>
      <c r="C55" s="12" t="n"/>
      <c r="D55" s="14" t="n"/>
      <c r="E55" s="14" t="n"/>
      <c r="F55" s="13" t="n"/>
      <c r="G55" s="13" t="n"/>
      <c r="H55" s="12" t="n"/>
      <c r="I55" s="12">
        <f>IF($H55="","",$H55*12)</f>
        <v/>
      </c>
      <c r="J55" s="12" t="n"/>
      <c r="K55" s="12" t="n"/>
      <c r="L55" s="12" t="n"/>
      <c r="M55" s="12" t="n"/>
      <c r="N55" s="12" t="n"/>
      <c r="O55" s="12" t="n"/>
      <c r="P55" s="13">
        <f>IF($A55="","",IF($J55="SL",IF(AND((MAX(0,MIN($I55,IF(OR($E55="",Settings!$B$3=""),0,DATEDIF($E55,EOMONTH(Settings!$B$3,0)+1,"m")))))&gt;0,(MAX(0,MIN($I55,IF(OR($E55="",Settings!$B$3=""),0,DATEDIF($E55,EOMONTH(Settings!$B$3,0)+1,"m")))))&lt;=$I55),(IFERROR(($F55-$G55)/$I55,0)),0),IF($J55="DDB",IF((MAX(0,MIN($I55,IF(OR($E55="",Settings!$B$3=""),0,DATEDIF($E55,EOMONTH(Settings!$B$3,0)+1,"m")))))=0,0,VDB($F55,$G55,$I55,(MAX(0,MIN($I55,IF(OR($E55="",Settings!$B$3=""),0,DATEDIF($E55,EOMONTH(Settings!$B$3,0)+1,"m")))))-1,(MAX(0,MIN($I55,IF(OR($E55="",Settings!$B$3=""),0,DATEDIF($E55,EOMONTH(Settings!$B$3,0)+1,"m"))))),2,TRUE)),0)))</f>
        <v/>
      </c>
      <c r="Q55" s="13">
        <f>IF($A55="","",IF($J55="SL",(MAX(0,MIN($I55,IF(OR($E55="",Settings!$B$3=""),0,DATEDIF($E55,EOMONTH(Settings!$B$3,0)+1,"m")))))*(IFERROR(($F55-$G55)/$I55,0)),IF($J55="DDB",IF((MAX(0,MIN($I55,IF(OR($E55="",Settings!$B$3=""),0,DATEDIF($E55,EOMONTH(Settings!$B$3,0)+1,"m")))))=0,0,VDB($F55,$G55,$I55,0,(MAX(0,MIN($I55,IF(OR($E55="",Settings!$B$3=""),0,DATEDIF($E55,EOMONTH(Settings!$B$3,0)+1,"m"))))),2,TRUE)),0)))</f>
        <v/>
      </c>
      <c r="R55" s="13">
        <f>IF($A55="","",MAX(0,$F55-$Q55))</f>
        <v/>
      </c>
    </row>
    <row r="56">
      <c r="A56" s="12" t="n"/>
      <c r="B56" s="12" t="n"/>
      <c r="C56" s="12" t="n"/>
      <c r="D56" s="14" t="n"/>
      <c r="E56" s="14" t="n"/>
      <c r="F56" s="13" t="n"/>
      <c r="G56" s="13" t="n"/>
      <c r="H56" s="12" t="n"/>
      <c r="I56" s="12">
        <f>IF($H56="","",$H56*12)</f>
        <v/>
      </c>
      <c r="J56" s="12" t="n"/>
      <c r="K56" s="12" t="n"/>
      <c r="L56" s="12" t="n"/>
      <c r="M56" s="12" t="n"/>
      <c r="N56" s="12" t="n"/>
      <c r="O56" s="12" t="n"/>
      <c r="P56" s="13">
        <f>IF($A56="","",IF($J56="SL",IF(AND((MAX(0,MIN($I56,IF(OR($E56="",Settings!$B$3=""),0,DATEDIF($E56,EOMONTH(Settings!$B$3,0)+1,"m")))))&gt;0,(MAX(0,MIN($I56,IF(OR($E56="",Settings!$B$3=""),0,DATEDIF($E56,EOMONTH(Settings!$B$3,0)+1,"m")))))&lt;=$I56),(IFERROR(($F56-$G56)/$I56,0)),0),IF($J56="DDB",IF((MAX(0,MIN($I56,IF(OR($E56="",Settings!$B$3=""),0,DATEDIF($E56,EOMONTH(Settings!$B$3,0)+1,"m")))))=0,0,VDB($F56,$G56,$I56,(MAX(0,MIN($I56,IF(OR($E56="",Settings!$B$3=""),0,DATEDIF($E56,EOMONTH(Settings!$B$3,0)+1,"m")))))-1,(MAX(0,MIN($I56,IF(OR($E56="",Settings!$B$3=""),0,DATEDIF($E56,EOMONTH(Settings!$B$3,0)+1,"m"))))),2,TRUE)),0)))</f>
        <v/>
      </c>
      <c r="Q56" s="13">
        <f>IF($A56="","",IF($J56="SL",(MAX(0,MIN($I56,IF(OR($E56="",Settings!$B$3=""),0,DATEDIF($E56,EOMONTH(Settings!$B$3,0)+1,"m")))))*(IFERROR(($F56-$G56)/$I56,0)),IF($J56="DDB",IF((MAX(0,MIN($I56,IF(OR($E56="",Settings!$B$3=""),0,DATEDIF($E56,EOMONTH(Settings!$B$3,0)+1,"m")))))=0,0,VDB($F56,$G56,$I56,0,(MAX(0,MIN($I56,IF(OR($E56="",Settings!$B$3=""),0,DATEDIF($E56,EOMONTH(Settings!$B$3,0)+1,"m"))))),2,TRUE)),0)))</f>
        <v/>
      </c>
      <c r="R56" s="13">
        <f>IF($A56="","",MAX(0,$F56-$Q56))</f>
        <v/>
      </c>
    </row>
    <row r="57">
      <c r="A57" s="12" t="n"/>
      <c r="B57" s="12" t="n"/>
      <c r="C57" s="12" t="n"/>
      <c r="D57" s="14" t="n"/>
      <c r="E57" s="14" t="n"/>
      <c r="F57" s="13" t="n"/>
      <c r="G57" s="13" t="n"/>
      <c r="H57" s="12" t="n"/>
      <c r="I57" s="12">
        <f>IF($H57="","",$H57*12)</f>
        <v/>
      </c>
      <c r="J57" s="12" t="n"/>
      <c r="K57" s="12" t="n"/>
      <c r="L57" s="12" t="n"/>
      <c r="M57" s="12" t="n"/>
      <c r="N57" s="12" t="n"/>
      <c r="O57" s="12" t="n"/>
      <c r="P57" s="13">
        <f>IF($A57="","",IF($J57="SL",IF(AND((MAX(0,MIN($I57,IF(OR($E57="",Settings!$B$3=""),0,DATEDIF($E57,EOMONTH(Settings!$B$3,0)+1,"m")))))&gt;0,(MAX(0,MIN($I57,IF(OR($E57="",Settings!$B$3=""),0,DATEDIF($E57,EOMONTH(Settings!$B$3,0)+1,"m")))))&lt;=$I57),(IFERROR(($F57-$G57)/$I57,0)),0),IF($J57="DDB",IF((MAX(0,MIN($I57,IF(OR($E57="",Settings!$B$3=""),0,DATEDIF($E57,EOMONTH(Settings!$B$3,0)+1,"m")))))=0,0,VDB($F57,$G57,$I57,(MAX(0,MIN($I57,IF(OR($E57="",Settings!$B$3=""),0,DATEDIF($E57,EOMONTH(Settings!$B$3,0)+1,"m")))))-1,(MAX(0,MIN($I57,IF(OR($E57="",Settings!$B$3=""),0,DATEDIF($E57,EOMONTH(Settings!$B$3,0)+1,"m"))))),2,TRUE)),0)))</f>
        <v/>
      </c>
      <c r="Q57" s="13">
        <f>IF($A57="","",IF($J57="SL",(MAX(0,MIN($I57,IF(OR($E57="",Settings!$B$3=""),0,DATEDIF($E57,EOMONTH(Settings!$B$3,0)+1,"m")))))*(IFERROR(($F57-$G57)/$I57,0)),IF($J57="DDB",IF((MAX(0,MIN($I57,IF(OR($E57="",Settings!$B$3=""),0,DATEDIF($E57,EOMONTH(Settings!$B$3,0)+1,"m")))))=0,0,VDB($F57,$G57,$I57,0,(MAX(0,MIN($I57,IF(OR($E57="",Settings!$B$3=""),0,DATEDIF($E57,EOMONTH(Settings!$B$3,0)+1,"m"))))),2,TRUE)),0)))</f>
        <v/>
      </c>
      <c r="R57" s="13">
        <f>IF($A57="","",MAX(0,$F57-$Q57))</f>
        <v/>
      </c>
    </row>
    <row r="58">
      <c r="A58" s="12" t="n"/>
      <c r="B58" s="12" t="n"/>
      <c r="C58" s="12" t="n"/>
      <c r="D58" s="14" t="n"/>
      <c r="E58" s="14" t="n"/>
      <c r="F58" s="13" t="n"/>
      <c r="G58" s="13" t="n"/>
      <c r="H58" s="12" t="n"/>
      <c r="I58" s="12">
        <f>IF($H58="","",$H58*12)</f>
        <v/>
      </c>
      <c r="J58" s="12" t="n"/>
      <c r="K58" s="12" t="n"/>
      <c r="L58" s="12" t="n"/>
      <c r="M58" s="12" t="n"/>
      <c r="N58" s="12" t="n"/>
      <c r="O58" s="12" t="n"/>
      <c r="P58" s="13">
        <f>IF($A58="","",IF($J58="SL",IF(AND((MAX(0,MIN($I58,IF(OR($E58="",Settings!$B$3=""),0,DATEDIF($E58,EOMONTH(Settings!$B$3,0)+1,"m")))))&gt;0,(MAX(0,MIN($I58,IF(OR($E58="",Settings!$B$3=""),0,DATEDIF($E58,EOMONTH(Settings!$B$3,0)+1,"m")))))&lt;=$I58),(IFERROR(($F58-$G58)/$I58,0)),0),IF($J58="DDB",IF((MAX(0,MIN($I58,IF(OR($E58="",Settings!$B$3=""),0,DATEDIF($E58,EOMONTH(Settings!$B$3,0)+1,"m")))))=0,0,VDB($F58,$G58,$I58,(MAX(0,MIN($I58,IF(OR($E58="",Settings!$B$3=""),0,DATEDIF($E58,EOMONTH(Settings!$B$3,0)+1,"m")))))-1,(MAX(0,MIN($I58,IF(OR($E58="",Settings!$B$3=""),0,DATEDIF($E58,EOMONTH(Settings!$B$3,0)+1,"m"))))),2,TRUE)),0)))</f>
        <v/>
      </c>
      <c r="Q58" s="13">
        <f>IF($A58="","",IF($J58="SL",(MAX(0,MIN($I58,IF(OR($E58="",Settings!$B$3=""),0,DATEDIF($E58,EOMONTH(Settings!$B$3,0)+1,"m")))))*(IFERROR(($F58-$G58)/$I58,0)),IF($J58="DDB",IF((MAX(0,MIN($I58,IF(OR($E58="",Settings!$B$3=""),0,DATEDIF($E58,EOMONTH(Settings!$B$3,0)+1,"m")))))=0,0,VDB($F58,$G58,$I58,0,(MAX(0,MIN($I58,IF(OR($E58="",Settings!$B$3=""),0,DATEDIF($E58,EOMONTH(Settings!$B$3,0)+1,"m"))))),2,TRUE)),0)))</f>
        <v/>
      </c>
      <c r="R58" s="13">
        <f>IF($A58="","",MAX(0,$F58-$Q58))</f>
        <v/>
      </c>
    </row>
    <row r="59">
      <c r="A59" s="12" t="n"/>
      <c r="B59" s="12" t="n"/>
      <c r="C59" s="12" t="n"/>
      <c r="D59" s="14" t="n"/>
      <c r="E59" s="14" t="n"/>
      <c r="F59" s="13" t="n"/>
      <c r="G59" s="13" t="n"/>
      <c r="H59" s="12" t="n"/>
      <c r="I59" s="12">
        <f>IF($H59="","",$H59*12)</f>
        <v/>
      </c>
      <c r="J59" s="12" t="n"/>
      <c r="K59" s="12" t="n"/>
      <c r="L59" s="12" t="n"/>
      <c r="M59" s="12" t="n"/>
      <c r="N59" s="12" t="n"/>
      <c r="O59" s="12" t="n"/>
      <c r="P59" s="13">
        <f>IF($A59="","",IF($J59="SL",IF(AND((MAX(0,MIN($I59,IF(OR($E59="",Settings!$B$3=""),0,DATEDIF($E59,EOMONTH(Settings!$B$3,0)+1,"m")))))&gt;0,(MAX(0,MIN($I59,IF(OR($E59="",Settings!$B$3=""),0,DATEDIF($E59,EOMONTH(Settings!$B$3,0)+1,"m")))))&lt;=$I59),(IFERROR(($F59-$G59)/$I59,0)),0),IF($J59="DDB",IF((MAX(0,MIN($I59,IF(OR($E59="",Settings!$B$3=""),0,DATEDIF($E59,EOMONTH(Settings!$B$3,0)+1,"m")))))=0,0,VDB($F59,$G59,$I59,(MAX(0,MIN($I59,IF(OR($E59="",Settings!$B$3=""),0,DATEDIF($E59,EOMONTH(Settings!$B$3,0)+1,"m")))))-1,(MAX(0,MIN($I59,IF(OR($E59="",Settings!$B$3=""),0,DATEDIF($E59,EOMONTH(Settings!$B$3,0)+1,"m"))))),2,TRUE)),0)))</f>
        <v/>
      </c>
      <c r="Q59" s="13">
        <f>IF($A59="","",IF($J59="SL",(MAX(0,MIN($I59,IF(OR($E59="",Settings!$B$3=""),0,DATEDIF($E59,EOMONTH(Settings!$B$3,0)+1,"m")))))*(IFERROR(($F59-$G59)/$I59,0)),IF($J59="DDB",IF((MAX(0,MIN($I59,IF(OR($E59="",Settings!$B$3=""),0,DATEDIF($E59,EOMONTH(Settings!$B$3,0)+1,"m")))))=0,0,VDB($F59,$G59,$I59,0,(MAX(0,MIN($I59,IF(OR($E59="",Settings!$B$3=""),0,DATEDIF($E59,EOMONTH(Settings!$B$3,0)+1,"m"))))),2,TRUE)),0)))</f>
        <v/>
      </c>
      <c r="R59" s="13">
        <f>IF($A59="","",MAX(0,$F59-$Q59))</f>
        <v/>
      </c>
    </row>
    <row r="60">
      <c r="A60" s="12" t="n"/>
      <c r="B60" s="12" t="n"/>
      <c r="C60" s="12" t="n"/>
      <c r="D60" s="14" t="n"/>
      <c r="E60" s="14" t="n"/>
      <c r="F60" s="13" t="n"/>
      <c r="G60" s="13" t="n"/>
      <c r="H60" s="12" t="n"/>
      <c r="I60" s="12">
        <f>IF($H60="","",$H60*12)</f>
        <v/>
      </c>
      <c r="J60" s="12" t="n"/>
      <c r="K60" s="12" t="n"/>
      <c r="L60" s="12" t="n"/>
      <c r="M60" s="12" t="n"/>
      <c r="N60" s="12" t="n"/>
      <c r="O60" s="12" t="n"/>
      <c r="P60" s="13">
        <f>IF($A60="","",IF($J60="SL",IF(AND((MAX(0,MIN($I60,IF(OR($E60="",Settings!$B$3=""),0,DATEDIF($E60,EOMONTH(Settings!$B$3,0)+1,"m")))))&gt;0,(MAX(0,MIN($I60,IF(OR($E60="",Settings!$B$3=""),0,DATEDIF($E60,EOMONTH(Settings!$B$3,0)+1,"m")))))&lt;=$I60),(IFERROR(($F60-$G60)/$I60,0)),0),IF($J60="DDB",IF((MAX(0,MIN($I60,IF(OR($E60="",Settings!$B$3=""),0,DATEDIF($E60,EOMONTH(Settings!$B$3,0)+1,"m")))))=0,0,VDB($F60,$G60,$I60,(MAX(0,MIN($I60,IF(OR($E60="",Settings!$B$3=""),0,DATEDIF($E60,EOMONTH(Settings!$B$3,0)+1,"m")))))-1,(MAX(0,MIN($I60,IF(OR($E60="",Settings!$B$3=""),0,DATEDIF($E60,EOMONTH(Settings!$B$3,0)+1,"m"))))),2,TRUE)),0)))</f>
        <v/>
      </c>
      <c r="Q60" s="13">
        <f>IF($A60="","",IF($J60="SL",(MAX(0,MIN($I60,IF(OR($E60="",Settings!$B$3=""),0,DATEDIF($E60,EOMONTH(Settings!$B$3,0)+1,"m")))))*(IFERROR(($F60-$G60)/$I60,0)),IF($J60="DDB",IF((MAX(0,MIN($I60,IF(OR($E60="",Settings!$B$3=""),0,DATEDIF($E60,EOMONTH(Settings!$B$3,0)+1,"m")))))=0,0,VDB($F60,$G60,$I60,0,(MAX(0,MIN($I60,IF(OR($E60="",Settings!$B$3=""),0,DATEDIF($E60,EOMONTH(Settings!$B$3,0)+1,"m"))))),2,TRUE)),0)))</f>
        <v/>
      </c>
      <c r="R60" s="13">
        <f>IF($A60="","",MAX(0,$F60-$Q60))</f>
        <v/>
      </c>
    </row>
    <row r="61">
      <c r="A61" s="12" t="n"/>
      <c r="B61" s="12" t="n"/>
      <c r="C61" s="12" t="n"/>
      <c r="D61" s="14" t="n"/>
      <c r="E61" s="14" t="n"/>
      <c r="F61" s="13" t="n"/>
      <c r="G61" s="13" t="n"/>
      <c r="H61" s="12" t="n"/>
      <c r="I61" s="12">
        <f>IF($H61="","",$H61*12)</f>
        <v/>
      </c>
      <c r="J61" s="12" t="n"/>
      <c r="K61" s="12" t="n"/>
      <c r="L61" s="12" t="n"/>
      <c r="M61" s="12" t="n"/>
      <c r="N61" s="12" t="n"/>
      <c r="O61" s="12" t="n"/>
      <c r="P61" s="13">
        <f>IF($A61="","",IF($J61="SL",IF(AND((MAX(0,MIN($I61,IF(OR($E61="",Settings!$B$3=""),0,DATEDIF($E61,EOMONTH(Settings!$B$3,0)+1,"m")))))&gt;0,(MAX(0,MIN($I61,IF(OR($E61="",Settings!$B$3=""),0,DATEDIF($E61,EOMONTH(Settings!$B$3,0)+1,"m")))))&lt;=$I61),(IFERROR(($F61-$G61)/$I61,0)),0),IF($J61="DDB",IF((MAX(0,MIN($I61,IF(OR($E61="",Settings!$B$3=""),0,DATEDIF($E61,EOMONTH(Settings!$B$3,0)+1,"m")))))=0,0,VDB($F61,$G61,$I61,(MAX(0,MIN($I61,IF(OR($E61="",Settings!$B$3=""),0,DATEDIF($E61,EOMONTH(Settings!$B$3,0)+1,"m")))))-1,(MAX(0,MIN($I61,IF(OR($E61="",Settings!$B$3=""),0,DATEDIF($E61,EOMONTH(Settings!$B$3,0)+1,"m"))))),2,TRUE)),0)))</f>
        <v/>
      </c>
      <c r="Q61" s="13">
        <f>IF($A61="","",IF($J61="SL",(MAX(0,MIN($I61,IF(OR($E61="",Settings!$B$3=""),0,DATEDIF($E61,EOMONTH(Settings!$B$3,0)+1,"m")))))*(IFERROR(($F61-$G61)/$I61,0)),IF($J61="DDB",IF((MAX(0,MIN($I61,IF(OR($E61="",Settings!$B$3=""),0,DATEDIF($E61,EOMONTH(Settings!$B$3,0)+1,"m")))))=0,0,VDB($F61,$G61,$I61,0,(MAX(0,MIN($I61,IF(OR($E61="",Settings!$B$3=""),0,DATEDIF($E61,EOMONTH(Settings!$B$3,0)+1,"m"))))),2,TRUE)),0)))</f>
        <v/>
      </c>
      <c r="R61" s="13">
        <f>IF($A61="","",MAX(0,$F61-$Q61))</f>
        <v/>
      </c>
    </row>
    <row r="62">
      <c r="A62" s="12" t="n"/>
      <c r="B62" s="12" t="n"/>
      <c r="C62" s="12" t="n"/>
      <c r="D62" s="14" t="n"/>
      <c r="E62" s="14" t="n"/>
      <c r="F62" s="13" t="n"/>
      <c r="G62" s="13" t="n"/>
      <c r="H62" s="12" t="n"/>
      <c r="I62" s="12">
        <f>IF($H62="","",$H62*12)</f>
        <v/>
      </c>
      <c r="J62" s="12" t="n"/>
      <c r="K62" s="12" t="n"/>
      <c r="L62" s="12" t="n"/>
      <c r="M62" s="12" t="n"/>
      <c r="N62" s="12" t="n"/>
      <c r="O62" s="12" t="n"/>
      <c r="P62" s="13">
        <f>IF($A62="","",IF($J62="SL",IF(AND((MAX(0,MIN($I62,IF(OR($E62="",Settings!$B$3=""),0,DATEDIF($E62,EOMONTH(Settings!$B$3,0)+1,"m")))))&gt;0,(MAX(0,MIN($I62,IF(OR($E62="",Settings!$B$3=""),0,DATEDIF($E62,EOMONTH(Settings!$B$3,0)+1,"m")))))&lt;=$I62),(IFERROR(($F62-$G62)/$I62,0)),0),IF($J62="DDB",IF((MAX(0,MIN($I62,IF(OR($E62="",Settings!$B$3=""),0,DATEDIF($E62,EOMONTH(Settings!$B$3,0)+1,"m")))))=0,0,VDB($F62,$G62,$I62,(MAX(0,MIN($I62,IF(OR($E62="",Settings!$B$3=""),0,DATEDIF($E62,EOMONTH(Settings!$B$3,0)+1,"m")))))-1,(MAX(0,MIN($I62,IF(OR($E62="",Settings!$B$3=""),0,DATEDIF($E62,EOMONTH(Settings!$B$3,0)+1,"m"))))),2,TRUE)),0)))</f>
        <v/>
      </c>
      <c r="Q62" s="13">
        <f>IF($A62="","",IF($J62="SL",(MAX(0,MIN($I62,IF(OR($E62="",Settings!$B$3=""),0,DATEDIF($E62,EOMONTH(Settings!$B$3,0)+1,"m")))))*(IFERROR(($F62-$G62)/$I62,0)),IF($J62="DDB",IF((MAX(0,MIN($I62,IF(OR($E62="",Settings!$B$3=""),0,DATEDIF($E62,EOMONTH(Settings!$B$3,0)+1,"m")))))=0,0,VDB($F62,$G62,$I62,0,(MAX(0,MIN($I62,IF(OR($E62="",Settings!$B$3=""),0,DATEDIF($E62,EOMONTH(Settings!$B$3,0)+1,"m"))))),2,TRUE)),0)))</f>
        <v/>
      </c>
      <c r="R62" s="13">
        <f>IF($A62="","",MAX(0,$F62-$Q62))</f>
        <v/>
      </c>
    </row>
    <row r="63">
      <c r="A63" s="12" t="n"/>
      <c r="B63" s="12" t="n"/>
      <c r="C63" s="12" t="n"/>
      <c r="D63" s="14" t="n"/>
      <c r="E63" s="14" t="n"/>
      <c r="F63" s="13" t="n"/>
      <c r="G63" s="13" t="n"/>
      <c r="H63" s="12" t="n"/>
      <c r="I63" s="12">
        <f>IF($H63="","",$H63*12)</f>
        <v/>
      </c>
      <c r="J63" s="12" t="n"/>
      <c r="K63" s="12" t="n"/>
      <c r="L63" s="12" t="n"/>
      <c r="M63" s="12" t="n"/>
      <c r="N63" s="12" t="n"/>
      <c r="O63" s="12" t="n"/>
      <c r="P63" s="13">
        <f>IF($A63="","",IF($J63="SL",IF(AND((MAX(0,MIN($I63,IF(OR($E63="",Settings!$B$3=""),0,DATEDIF($E63,EOMONTH(Settings!$B$3,0)+1,"m")))))&gt;0,(MAX(0,MIN($I63,IF(OR($E63="",Settings!$B$3=""),0,DATEDIF($E63,EOMONTH(Settings!$B$3,0)+1,"m")))))&lt;=$I63),(IFERROR(($F63-$G63)/$I63,0)),0),IF($J63="DDB",IF((MAX(0,MIN($I63,IF(OR($E63="",Settings!$B$3=""),0,DATEDIF($E63,EOMONTH(Settings!$B$3,0)+1,"m")))))=0,0,VDB($F63,$G63,$I63,(MAX(0,MIN($I63,IF(OR($E63="",Settings!$B$3=""),0,DATEDIF($E63,EOMONTH(Settings!$B$3,0)+1,"m")))))-1,(MAX(0,MIN($I63,IF(OR($E63="",Settings!$B$3=""),0,DATEDIF($E63,EOMONTH(Settings!$B$3,0)+1,"m"))))),2,TRUE)),0)))</f>
        <v/>
      </c>
      <c r="Q63" s="13">
        <f>IF($A63="","",IF($J63="SL",(MAX(0,MIN($I63,IF(OR($E63="",Settings!$B$3=""),0,DATEDIF($E63,EOMONTH(Settings!$B$3,0)+1,"m")))))*(IFERROR(($F63-$G63)/$I63,0)),IF($J63="DDB",IF((MAX(0,MIN($I63,IF(OR($E63="",Settings!$B$3=""),0,DATEDIF($E63,EOMONTH(Settings!$B$3,0)+1,"m")))))=0,0,VDB($F63,$G63,$I63,0,(MAX(0,MIN($I63,IF(OR($E63="",Settings!$B$3=""),0,DATEDIF($E63,EOMONTH(Settings!$B$3,0)+1,"m"))))),2,TRUE)),0)))</f>
        <v/>
      </c>
      <c r="R63" s="13">
        <f>IF($A63="","",MAX(0,$F63-$Q63))</f>
        <v/>
      </c>
    </row>
    <row r="64">
      <c r="A64" s="12" t="n"/>
      <c r="B64" s="12" t="n"/>
      <c r="C64" s="12" t="n"/>
      <c r="D64" s="14" t="n"/>
      <c r="E64" s="14" t="n"/>
      <c r="F64" s="13" t="n"/>
      <c r="G64" s="13" t="n"/>
      <c r="H64" s="12" t="n"/>
      <c r="I64" s="12">
        <f>IF($H64="","",$H64*12)</f>
        <v/>
      </c>
      <c r="J64" s="12" t="n"/>
      <c r="K64" s="12" t="n"/>
      <c r="L64" s="12" t="n"/>
      <c r="M64" s="12" t="n"/>
      <c r="N64" s="12" t="n"/>
      <c r="O64" s="12" t="n"/>
      <c r="P64" s="13">
        <f>IF($A64="","",IF($J64="SL",IF(AND((MAX(0,MIN($I64,IF(OR($E64="",Settings!$B$3=""),0,DATEDIF($E64,EOMONTH(Settings!$B$3,0)+1,"m")))))&gt;0,(MAX(0,MIN($I64,IF(OR($E64="",Settings!$B$3=""),0,DATEDIF($E64,EOMONTH(Settings!$B$3,0)+1,"m")))))&lt;=$I64),(IFERROR(($F64-$G64)/$I64,0)),0),IF($J64="DDB",IF((MAX(0,MIN($I64,IF(OR($E64="",Settings!$B$3=""),0,DATEDIF($E64,EOMONTH(Settings!$B$3,0)+1,"m")))))=0,0,VDB($F64,$G64,$I64,(MAX(0,MIN($I64,IF(OR($E64="",Settings!$B$3=""),0,DATEDIF($E64,EOMONTH(Settings!$B$3,0)+1,"m")))))-1,(MAX(0,MIN($I64,IF(OR($E64="",Settings!$B$3=""),0,DATEDIF($E64,EOMONTH(Settings!$B$3,0)+1,"m"))))),2,TRUE)),0)))</f>
        <v/>
      </c>
      <c r="Q64" s="13">
        <f>IF($A64="","",IF($J64="SL",(MAX(0,MIN($I64,IF(OR($E64="",Settings!$B$3=""),0,DATEDIF($E64,EOMONTH(Settings!$B$3,0)+1,"m")))))*(IFERROR(($F64-$G64)/$I64,0)),IF($J64="DDB",IF((MAX(0,MIN($I64,IF(OR($E64="",Settings!$B$3=""),0,DATEDIF($E64,EOMONTH(Settings!$B$3,0)+1,"m")))))=0,0,VDB($F64,$G64,$I64,0,(MAX(0,MIN($I64,IF(OR($E64="",Settings!$B$3=""),0,DATEDIF($E64,EOMONTH(Settings!$B$3,0)+1,"m"))))),2,TRUE)),0)))</f>
        <v/>
      </c>
      <c r="R64" s="13">
        <f>IF($A64="","",MAX(0,$F64-$Q64))</f>
        <v/>
      </c>
    </row>
    <row r="65">
      <c r="A65" s="12" t="n"/>
      <c r="B65" s="12" t="n"/>
      <c r="C65" s="12" t="n"/>
      <c r="D65" s="14" t="n"/>
      <c r="E65" s="14" t="n"/>
      <c r="F65" s="13" t="n"/>
      <c r="G65" s="13" t="n"/>
      <c r="H65" s="12" t="n"/>
      <c r="I65" s="12">
        <f>IF($H65="","",$H65*12)</f>
        <v/>
      </c>
      <c r="J65" s="12" t="n"/>
      <c r="K65" s="12" t="n"/>
      <c r="L65" s="12" t="n"/>
      <c r="M65" s="12" t="n"/>
      <c r="N65" s="12" t="n"/>
      <c r="O65" s="12" t="n"/>
      <c r="P65" s="13">
        <f>IF($A65="","",IF($J65="SL",IF(AND((MAX(0,MIN($I65,IF(OR($E65="",Settings!$B$3=""),0,DATEDIF($E65,EOMONTH(Settings!$B$3,0)+1,"m")))))&gt;0,(MAX(0,MIN($I65,IF(OR($E65="",Settings!$B$3=""),0,DATEDIF($E65,EOMONTH(Settings!$B$3,0)+1,"m")))))&lt;=$I65),(IFERROR(($F65-$G65)/$I65,0)),0),IF($J65="DDB",IF((MAX(0,MIN($I65,IF(OR($E65="",Settings!$B$3=""),0,DATEDIF($E65,EOMONTH(Settings!$B$3,0)+1,"m")))))=0,0,VDB($F65,$G65,$I65,(MAX(0,MIN($I65,IF(OR($E65="",Settings!$B$3=""),0,DATEDIF($E65,EOMONTH(Settings!$B$3,0)+1,"m")))))-1,(MAX(0,MIN($I65,IF(OR($E65="",Settings!$B$3=""),0,DATEDIF($E65,EOMONTH(Settings!$B$3,0)+1,"m"))))),2,TRUE)),0)))</f>
        <v/>
      </c>
      <c r="Q65" s="13">
        <f>IF($A65="","",IF($J65="SL",(MAX(0,MIN($I65,IF(OR($E65="",Settings!$B$3=""),0,DATEDIF($E65,EOMONTH(Settings!$B$3,0)+1,"m")))))*(IFERROR(($F65-$G65)/$I65,0)),IF($J65="DDB",IF((MAX(0,MIN($I65,IF(OR($E65="",Settings!$B$3=""),0,DATEDIF($E65,EOMONTH(Settings!$B$3,0)+1,"m")))))=0,0,VDB($F65,$G65,$I65,0,(MAX(0,MIN($I65,IF(OR($E65="",Settings!$B$3=""),0,DATEDIF($E65,EOMONTH(Settings!$B$3,0)+1,"m"))))),2,TRUE)),0)))</f>
        <v/>
      </c>
      <c r="R65" s="13">
        <f>IF($A65="","",MAX(0,$F65-$Q65))</f>
        <v/>
      </c>
    </row>
    <row r="66">
      <c r="A66" s="12" t="n"/>
      <c r="B66" s="12" t="n"/>
      <c r="C66" s="12" t="n"/>
      <c r="D66" s="14" t="n"/>
      <c r="E66" s="14" t="n"/>
      <c r="F66" s="13" t="n"/>
      <c r="G66" s="13" t="n"/>
      <c r="H66" s="12" t="n"/>
      <c r="I66" s="12">
        <f>IF($H66="","",$H66*12)</f>
        <v/>
      </c>
      <c r="J66" s="12" t="n"/>
      <c r="K66" s="12" t="n"/>
      <c r="L66" s="12" t="n"/>
      <c r="M66" s="12" t="n"/>
      <c r="N66" s="12" t="n"/>
      <c r="O66" s="12" t="n"/>
      <c r="P66" s="13">
        <f>IF($A66="","",IF($J66="SL",IF(AND((MAX(0,MIN($I66,IF(OR($E66="",Settings!$B$3=""),0,DATEDIF($E66,EOMONTH(Settings!$B$3,0)+1,"m")))))&gt;0,(MAX(0,MIN($I66,IF(OR($E66="",Settings!$B$3=""),0,DATEDIF($E66,EOMONTH(Settings!$B$3,0)+1,"m")))))&lt;=$I66),(IFERROR(($F66-$G66)/$I66,0)),0),IF($J66="DDB",IF((MAX(0,MIN($I66,IF(OR($E66="",Settings!$B$3=""),0,DATEDIF($E66,EOMONTH(Settings!$B$3,0)+1,"m")))))=0,0,VDB($F66,$G66,$I66,(MAX(0,MIN($I66,IF(OR($E66="",Settings!$B$3=""),0,DATEDIF($E66,EOMONTH(Settings!$B$3,0)+1,"m")))))-1,(MAX(0,MIN($I66,IF(OR($E66="",Settings!$B$3=""),0,DATEDIF($E66,EOMONTH(Settings!$B$3,0)+1,"m"))))),2,TRUE)),0)))</f>
        <v/>
      </c>
      <c r="Q66" s="13">
        <f>IF($A66="","",IF($J66="SL",(MAX(0,MIN($I66,IF(OR($E66="",Settings!$B$3=""),0,DATEDIF($E66,EOMONTH(Settings!$B$3,0)+1,"m")))))*(IFERROR(($F66-$G66)/$I66,0)),IF($J66="DDB",IF((MAX(0,MIN($I66,IF(OR($E66="",Settings!$B$3=""),0,DATEDIF($E66,EOMONTH(Settings!$B$3,0)+1,"m")))))=0,0,VDB($F66,$G66,$I66,0,(MAX(0,MIN($I66,IF(OR($E66="",Settings!$B$3=""),0,DATEDIF($E66,EOMONTH(Settings!$B$3,0)+1,"m"))))),2,TRUE)),0)))</f>
        <v/>
      </c>
      <c r="R66" s="13">
        <f>IF($A66="","",MAX(0,$F66-$Q66))</f>
        <v/>
      </c>
    </row>
    <row r="67">
      <c r="A67" s="12" t="n"/>
      <c r="B67" s="12" t="n"/>
      <c r="C67" s="12" t="n"/>
      <c r="D67" s="14" t="n"/>
      <c r="E67" s="14" t="n"/>
      <c r="F67" s="13" t="n"/>
      <c r="G67" s="13" t="n"/>
      <c r="H67" s="12" t="n"/>
      <c r="I67" s="12">
        <f>IF($H67="","",$H67*12)</f>
        <v/>
      </c>
      <c r="J67" s="12" t="n"/>
      <c r="K67" s="12" t="n"/>
      <c r="L67" s="12" t="n"/>
      <c r="M67" s="12" t="n"/>
      <c r="N67" s="12" t="n"/>
      <c r="O67" s="12" t="n"/>
      <c r="P67" s="13">
        <f>IF($A67="","",IF($J67="SL",IF(AND((MAX(0,MIN($I67,IF(OR($E67="",Settings!$B$3=""),0,DATEDIF($E67,EOMONTH(Settings!$B$3,0)+1,"m")))))&gt;0,(MAX(0,MIN($I67,IF(OR($E67="",Settings!$B$3=""),0,DATEDIF($E67,EOMONTH(Settings!$B$3,0)+1,"m")))))&lt;=$I67),(IFERROR(($F67-$G67)/$I67,0)),0),IF($J67="DDB",IF((MAX(0,MIN($I67,IF(OR($E67="",Settings!$B$3=""),0,DATEDIF($E67,EOMONTH(Settings!$B$3,0)+1,"m")))))=0,0,VDB($F67,$G67,$I67,(MAX(0,MIN($I67,IF(OR($E67="",Settings!$B$3=""),0,DATEDIF($E67,EOMONTH(Settings!$B$3,0)+1,"m")))))-1,(MAX(0,MIN($I67,IF(OR($E67="",Settings!$B$3=""),0,DATEDIF($E67,EOMONTH(Settings!$B$3,0)+1,"m"))))),2,TRUE)),0)))</f>
        <v/>
      </c>
      <c r="Q67" s="13">
        <f>IF($A67="","",IF($J67="SL",(MAX(0,MIN($I67,IF(OR($E67="",Settings!$B$3=""),0,DATEDIF($E67,EOMONTH(Settings!$B$3,0)+1,"m")))))*(IFERROR(($F67-$G67)/$I67,0)),IF($J67="DDB",IF((MAX(0,MIN($I67,IF(OR($E67="",Settings!$B$3=""),0,DATEDIF($E67,EOMONTH(Settings!$B$3,0)+1,"m")))))=0,0,VDB($F67,$G67,$I67,0,(MAX(0,MIN($I67,IF(OR($E67="",Settings!$B$3=""),0,DATEDIF($E67,EOMONTH(Settings!$B$3,0)+1,"m"))))),2,TRUE)),0)))</f>
        <v/>
      </c>
      <c r="R67" s="13">
        <f>IF($A67="","",MAX(0,$F67-$Q67))</f>
        <v/>
      </c>
    </row>
    <row r="68">
      <c r="A68" s="12" t="n"/>
      <c r="B68" s="12" t="n"/>
      <c r="C68" s="12" t="n"/>
      <c r="D68" s="14" t="n"/>
      <c r="E68" s="14" t="n"/>
      <c r="F68" s="13" t="n"/>
      <c r="G68" s="13" t="n"/>
      <c r="H68" s="12" t="n"/>
      <c r="I68" s="12">
        <f>IF($H68="","",$H68*12)</f>
        <v/>
      </c>
      <c r="J68" s="12" t="n"/>
      <c r="K68" s="12" t="n"/>
      <c r="L68" s="12" t="n"/>
      <c r="M68" s="12" t="n"/>
      <c r="N68" s="12" t="n"/>
      <c r="O68" s="12" t="n"/>
      <c r="P68" s="13">
        <f>IF($A68="","",IF($J68="SL",IF(AND((MAX(0,MIN($I68,IF(OR($E68="",Settings!$B$3=""),0,DATEDIF($E68,EOMONTH(Settings!$B$3,0)+1,"m")))))&gt;0,(MAX(0,MIN($I68,IF(OR($E68="",Settings!$B$3=""),0,DATEDIF($E68,EOMONTH(Settings!$B$3,0)+1,"m")))))&lt;=$I68),(IFERROR(($F68-$G68)/$I68,0)),0),IF($J68="DDB",IF((MAX(0,MIN($I68,IF(OR($E68="",Settings!$B$3=""),0,DATEDIF($E68,EOMONTH(Settings!$B$3,0)+1,"m")))))=0,0,VDB($F68,$G68,$I68,(MAX(0,MIN($I68,IF(OR($E68="",Settings!$B$3=""),0,DATEDIF($E68,EOMONTH(Settings!$B$3,0)+1,"m")))))-1,(MAX(0,MIN($I68,IF(OR($E68="",Settings!$B$3=""),0,DATEDIF($E68,EOMONTH(Settings!$B$3,0)+1,"m"))))),2,TRUE)),0)))</f>
        <v/>
      </c>
      <c r="Q68" s="13">
        <f>IF($A68="","",IF($J68="SL",(MAX(0,MIN($I68,IF(OR($E68="",Settings!$B$3=""),0,DATEDIF($E68,EOMONTH(Settings!$B$3,0)+1,"m")))))*(IFERROR(($F68-$G68)/$I68,0)),IF($J68="DDB",IF((MAX(0,MIN($I68,IF(OR($E68="",Settings!$B$3=""),0,DATEDIF($E68,EOMONTH(Settings!$B$3,0)+1,"m")))))=0,0,VDB($F68,$G68,$I68,0,(MAX(0,MIN($I68,IF(OR($E68="",Settings!$B$3=""),0,DATEDIF($E68,EOMONTH(Settings!$B$3,0)+1,"m"))))),2,TRUE)),0)))</f>
        <v/>
      </c>
      <c r="R68" s="13">
        <f>IF($A68="","",MAX(0,$F68-$Q68))</f>
        <v/>
      </c>
    </row>
    <row r="69">
      <c r="A69" s="12" t="n"/>
      <c r="B69" s="12" t="n"/>
      <c r="C69" s="12" t="n"/>
      <c r="D69" s="14" t="n"/>
      <c r="E69" s="14" t="n"/>
      <c r="F69" s="13" t="n"/>
      <c r="G69" s="13" t="n"/>
      <c r="H69" s="12" t="n"/>
      <c r="I69" s="12">
        <f>IF($H69="","",$H69*12)</f>
        <v/>
      </c>
      <c r="J69" s="12" t="n"/>
      <c r="K69" s="12" t="n"/>
      <c r="L69" s="12" t="n"/>
      <c r="M69" s="12" t="n"/>
      <c r="N69" s="12" t="n"/>
      <c r="O69" s="12" t="n"/>
      <c r="P69" s="13">
        <f>IF($A69="","",IF($J69="SL",IF(AND((MAX(0,MIN($I69,IF(OR($E69="",Settings!$B$3=""),0,DATEDIF($E69,EOMONTH(Settings!$B$3,0)+1,"m")))))&gt;0,(MAX(0,MIN($I69,IF(OR($E69="",Settings!$B$3=""),0,DATEDIF($E69,EOMONTH(Settings!$B$3,0)+1,"m")))))&lt;=$I69),(IFERROR(($F69-$G69)/$I69,0)),0),IF($J69="DDB",IF((MAX(0,MIN($I69,IF(OR($E69="",Settings!$B$3=""),0,DATEDIF($E69,EOMONTH(Settings!$B$3,0)+1,"m")))))=0,0,VDB($F69,$G69,$I69,(MAX(0,MIN($I69,IF(OR($E69="",Settings!$B$3=""),0,DATEDIF($E69,EOMONTH(Settings!$B$3,0)+1,"m")))))-1,(MAX(0,MIN($I69,IF(OR($E69="",Settings!$B$3=""),0,DATEDIF($E69,EOMONTH(Settings!$B$3,0)+1,"m"))))),2,TRUE)),0)))</f>
        <v/>
      </c>
      <c r="Q69" s="13">
        <f>IF($A69="","",IF($J69="SL",(MAX(0,MIN($I69,IF(OR($E69="",Settings!$B$3=""),0,DATEDIF($E69,EOMONTH(Settings!$B$3,0)+1,"m")))))*(IFERROR(($F69-$G69)/$I69,0)),IF($J69="DDB",IF((MAX(0,MIN($I69,IF(OR($E69="",Settings!$B$3=""),0,DATEDIF($E69,EOMONTH(Settings!$B$3,0)+1,"m")))))=0,0,VDB($F69,$G69,$I69,0,(MAX(0,MIN($I69,IF(OR($E69="",Settings!$B$3=""),0,DATEDIF($E69,EOMONTH(Settings!$B$3,0)+1,"m"))))),2,TRUE)),0)))</f>
        <v/>
      </c>
      <c r="R69" s="13">
        <f>IF($A69="","",MAX(0,$F69-$Q69))</f>
        <v/>
      </c>
    </row>
    <row r="70">
      <c r="A70" s="12" t="n"/>
      <c r="B70" s="12" t="n"/>
      <c r="C70" s="12" t="n"/>
      <c r="D70" s="14" t="n"/>
      <c r="E70" s="14" t="n"/>
      <c r="F70" s="13" t="n"/>
      <c r="G70" s="13" t="n"/>
      <c r="H70" s="12" t="n"/>
      <c r="I70" s="12">
        <f>IF($H70="","",$H70*12)</f>
        <v/>
      </c>
      <c r="J70" s="12" t="n"/>
      <c r="K70" s="12" t="n"/>
      <c r="L70" s="12" t="n"/>
      <c r="M70" s="12" t="n"/>
      <c r="N70" s="12" t="n"/>
      <c r="O70" s="12" t="n"/>
      <c r="P70" s="13">
        <f>IF($A70="","",IF($J70="SL",IF(AND((MAX(0,MIN($I70,IF(OR($E70="",Settings!$B$3=""),0,DATEDIF($E70,EOMONTH(Settings!$B$3,0)+1,"m")))))&gt;0,(MAX(0,MIN($I70,IF(OR($E70="",Settings!$B$3=""),0,DATEDIF($E70,EOMONTH(Settings!$B$3,0)+1,"m")))))&lt;=$I70),(IFERROR(($F70-$G70)/$I70,0)),0),IF($J70="DDB",IF((MAX(0,MIN($I70,IF(OR($E70="",Settings!$B$3=""),0,DATEDIF($E70,EOMONTH(Settings!$B$3,0)+1,"m")))))=0,0,VDB($F70,$G70,$I70,(MAX(0,MIN($I70,IF(OR($E70="",Settings!$B$3=""),0,DATEDIF($E70,EOMONTH(Settings!$B$3,0)+1,"m")))))-1,(MAX(0,MIN($I70,IF(OR($E70="",Settings!$B$3=""),0,DATEDIF($E70,EOMONTH(Settings!$B$3,0)+1,"m"))))),2,TRUE)),0)))</f>
        <v/>
      </c>
      <c r="Q70" s="13">
        <f>IF($A70="","",IF($J70="SL",(MAX(0,MIN($I70,IF(OR($E70="",Settings!$B$3=""),0,DATEDIF($E70,EOMONTH(Settings!$B$3,0)+1,"m")))))*(IFERROR(($F70-$G70)/$I70,0)),IF($J70="DDB",IF((MAX(0,MIN($I70,IF(OR($E70="",Settings!$B$3=""),0,DATEDIF($E70,EOMONTH(Settings!$B$3,0)+1,"m")))))=0,0,VDB($F70,$G70,$I70,0,(MAX(0,MIN($I70,IF(OR($E70="",Settings!$B$3=""),0,DATEDIF($E70,EOMONTH(Settings!$B$3,0)+1,"m"))))),2,TRUE)),0)))</f>
        <v/>
      </c>
      <c r="R70" s="13">
        <f>IF($A70="","",MAX(0,$F70-$Q70))</f>
        <v/>
      </c>
    </row>
    <row r="71">
      <c r="A71" s="12" t="n"/>
      <c r="B71" s="12" t="n"/>
      <c r="C71" s="12" t="n"/>
      <c r="D71" s="14" t="n"/>
      <c r="E71" s="14" t="n"/>
      <c r="F71" s="13" t="n"/>
      <c r="G71" s="13" t="n"/>
      <c r="H71" s="12" t="n"/>
      <c r="I71" s="12">
        <f>IF($H71="","",$H71*12)</f>
        <v/>
      </c>
      <c r="J71" s="12" t="n"/>
      <c r="K71" s="12" t="n"/>
      <c r="L71" s="12" t="n"/>
      <c r="M71" s="12" t="n"/>
      <c r="N71" s="12" t="n"/>
      <c r="O71" s="12" t="n"/>
      <c r="P71" s="13">
        <f>IF($A71="","",IF($J71="SL",IF(AND((MAX(0,MIN($I71,IF(OR($E71="",Settings!$B$3=""),0,DATEDIF($E71,EOMONTH(Settings!$B$3,0)+1,"m")))))&gt;0,(MAX(0,MIN($I71,IF(OR($E71="",Settings!$B$3=""),0,DATEDIF($E71,EOMONTH(Settings!$B$3,0)+1,"m")))))&lt;=$I71),(IFERROR(($F71-$G71)/$I71,0)),0),IF($J71="DDB",IF((MAX(0,MIN($I71,IF(OR($E71="",Settings!$B$3=""),0,DATEDIF($E71,EOMONTH(Settings!$B$3,0)+1,"m")))))=0,0,VDB($F71,$G71,$I71,(MAX(0,MIN($I71,IF(OR($E71="",Settings!$B$3=""),0,DATEDIF($E71,EOMONTH(Settings!$B$3,0)+1,"m")))))-1,(MAX(0,MIN($I71,IF(OR($E71="",Settings!$B$3=""),0,DATEDIF($E71,EOMONTH(Settings!$B$3,0)+1,"m"))))),2,TRUE)),0)))</f>
        <v/>
      </c>
      <c r="Q71" s="13">
        <f>IF($A71="","",IF($J71="SL",(MAX(0,MIN($I71,IF(OR($E71="",Settings!$B$3=""),0,DATEDIF($E71,EOMONTH(Settings!$B$3,0)+1,"m")))))*(IFERROR(($F71-$G71)/$I71,0)),IF($J71="DDB",IF((MAX(0,MIN($I71,IF(OR($E71="",Settings!$B$3=""),0,DATEDIF($E71,EOMONTH(Settings!$B$3,0)+1,"m")))))=0,0,VDB($F71,$G71,$I71,0,(MAX(0,MIN($I71,IF(OR($E71="",Settings!$B$3=""),0,DATEDIF($E71,EOMONTH(Settings!$B$3,0)+1,"m"))))),2,TRUE)),0)))</f>
        <v/>
      </c>
      <c r="R71" s="13">
        <f>IF($A71="","",MAX(0,$F71-$Q71))</f>
        <v/>
      </c>
    </row>
    <row r="72">
      <c r="A72" s="12" t="n"/>
      <c r="B72" s="12" t="n"/>
      <c r="C72" s="12" t="n"/>
      <c r="D72" s="14" t="n"/>
      <c r="E72" s="14" t="n"/>
      <c r="F72" s="13" t="n"/>
      <c r="G72" s="13" t="n"/>
      <c r="H72" s="12" t="n"/>
      <c r="I72" s="12">
        <f>IF($H72="","",$H72*12)</f>
        <v/>
      </c>
      <c r="J72" s="12" t="n"/>
      <c r="K72" s="12" t="n"/>
      <c r="L72" s="12" t="n"/>
      <c r="M72" s="12" t="n"/>
      <c r="N72" s="12" t="n"/>
      <c r="O72" s="12" t="n"/>
      <c r="P72" s="13">
        <f>IF($A72="","",IF($J72="SL",IF(AND((MAX(0,MIN($I72,IF(OR($E72="",Settings!$B$3=""),0,DATEDIF($E72,EOMONTH(Settings!$B$3,0)+1,"m")))))&gt;0,(MAX(0,MIN($I72,IF(OR($E72="",Settings!$B$3=""),0,DATEDIF($E72,EOMONTH(Settings!$B$3,0)+1,"m")))))&lt;=$I72),(IFERROR(($F72-$G72)/$I72,0)),0),IF($J72="DDB",IF((MAX(0,MIN($I72,IF(OR($E72="",Settings!$B$3=""),0,DATEDIF($E72,EOMONTH(Settings!$B$3,0)+1,"m")))))=0,0,VDB($F72,$G72,$I72,(MAX(0,MIN($I72,IF(OR($E72="",Settings!$B$3=""),0,DATEDIF($E72,EOMONTH(Settings!$B$3,0)+1,"m")))))-1,(MAX(0,MIN($I72,IF(OR($E72="",Settings!$B$3=""),0,DATEDIF($E72,EOMONTH(Settings!$B$3,0)+1,"m"))))),2,TRUE)),0)))</f>
        <v/>
      </c>
      <c r="Q72" s="13">
        <f>IF($A72="","",IF($J72="SL",(MAX(0,MIN($I72,IF(OR($E72="",Settings!$B$3=""),0,DATEDIF($E72,EOMONTH(Settings!$B$3,0)+1,"m")))))*(IFERROR(($F72-$G72)/$I72,0)),IF($J72="DDB",IF((MAX(0,MIN($I72,IF(OR($E72="",Settings!$B$3=""),0,DATEDIF($E72,EOMONTH(Settings!$B$3,0)+1,"m")))))=0,0,VDB($F72,$G72,$I72,0,(MAX(0,MIN($I72,IF(OR($E72="",Settings!$B$3=""),0,DATEDIF($E72,EOMONTH(Settings!$B$3,0)+1,"m"))))),2,TRUE)),0)))</f>
        <v/>
      </c>
      <c r="R72" s="13">
        <f>IF($A72="","",MAX(0,$F72-$Q72))</f>
        <v/>
      </c>
    </row>
    <row r="73">
      <c r="A73" s="12" t="n"/>
      <c r="B73" s="12" t="n"/>
      <c r="C73" s="12" t="n"/>
      <c r="D73" s="14" t="n"/>
      <c r="E73" s="14" t="n"/>
      <c r="F73" s="13" t="n"/>
      <c r="G73" s="13" t="n"/>
      <c r="H73" s="12" t="n"/>
      <c r="I73" s="12">
        <f>IF($H73="","",$H73*12)</f>
        <v/>
      </c>
      <c r="J73" s="12" t="n"/>
      <c r="K73" s="12" t="n"/>
      <c r="L73" s="12" t="n"/>
      <c r="M73" s="12" t="n"/>
      <c r="N73" s="12" t="n"/>
      <c r="O73" s="12" t="n"/>
      <c r="P73" s="13">
        <f>IF($A73="","",IF($J73="SL",IF(AND((MAX(0,MIN($I73,IF(OR($E73="",Settings!$B$3=""),0,DATEDIF($E73,EOMONTH(Settings!$B$3,0)+1,"m")))))&gt;0,(MAX(0,MIN($I73,IF(OR($E73="",Settings!$B$3=""),0,DATEDIF($E73,EOMONTH(Settings!$B$3,0)+1,"m")))))&lt;=$I73),(IFERROR(($F73-$G73)/$I73,0)),0),IF($J73="DDB",IF((MAX(0,MIN($I73,IF(OR($E73="",Settings!$B$3=""),0,DATEDIF($E73,EOMONTH(Settings!$B$3,0)+1,"m")))))=0,0,VDB($F73,$G73,$I73,(MAX(0,MIN($I73,IF(OR($E73="",Settings!$B$3=""),0,DATEDIF($E73,EOMONTH(Settings!$B$3,0)+1,"m")))))-1,(MAX(0,MIN($I73,IF(OR($E73="",Settings!$B$3=""),0,DATEDIF($E73,EOMONTH(Settings!$B$3,0)+1,"m"))))),2,TRUE)),0)))</f>
        <v/>
      </c>
      <c r="Q73" s="13">
        <f>IF($A73="","",IF($J73="SL",(MAX(0,MIN($I73,IF(OR($E73="",Settings!$B$3=""),0,DATEDIF($E73,EOMONTH(Settings!$B$3,0)+1,"m")))))*(IFERROR(($F73-$G73)/$I73,0)),IF($J73="DDB",IF((MAX(0,MIN($I73,IF(OR($E73="",Settings!$B$3=""),0,DATEDIF($E73,EOMONTH(Settings!$B$3,0)+1,"m")))))=0,0,VDB($F73,$G73,$I73,0,(MAX(0,MIN($I73,IF(OR($E73="",Settings!$B$3=""),0,DATEDIF($E73,EOMONTH(Settings!$B$3,0)+1,"m"))))),2,TRUE)),0)))</f>
        <v/>
      </c>
      <c r="R73" s="13">
        <f>IF($A73="","",MAX(0,$F73-$Q73))</f>
        <v/>
      </c>
    </row>
    <row r="74">
      <c r="A74" s="12" t="n"/>
      <c r="B74" s="12" t="n"/>
      <c r="C74" s="12" t="n"/>
      <c r="D74" s="14" t="n"/>
      <c r="E74" s="14" t="n"/>
      <c r="F74" s="13" t="n"/>
      <c r="G74" s="13" t="n"/>
      <c r="H74" s="12" t="n"/>
      <c r="I74" s="12">
        <f>IF($H74="","",$H74*12)</f>
        <v/>
      </c>
      <c r="J74" s="12" t="n"/>
      <c r="K74" s="12" t="n"/>
      <c r="L74" s="12" t="n"/>
      <c r="M74" s="12" t="n"/>
      <c r="N74" s="12" t="n"/>
      <c r="O74" s="12" t="n"/>
      <c r="P74" s="13">
        <f>IF($A74="","",IF($J74="SL",IF(AND((MAX(0,MIN($I74,IF(OR($E74="",Settings!$B$3=""),0,DATEDIF($E74,EOMONTH(Settings!$B$3,0)+1,"m")))))&gt;0,(MAX(0,MIN($I74,IF(OR($E74="",Settings!$B$3=""),0,DATEDIF($E74,EOMONTH(Settings!$B$3,0)+1,"m")))))&lt;=$I74),(IFERROR(($F74-$G74)/$I74,0)),0),IF($J74="DDB",IF((MAX(0,MIN($I74,IF(OR($E74="",Settings!$B$3=""),0,DATEDIF($E74,EOMONTH(Settings!$B$3,0)+1,"m")))))=0,0,VDB($F74,$G74,$I74,(MAX(0,MIN($I74,IF(OR($E74="",Settings!$B$3=""),0,DATEDIF($E74,EOMONTH(Settings!$B$3,0)+1,"m")))))-1,(MAX(0,MIN($I74,IF(OR($E74="",Settings!$B$3=""),0,DATEDIF($E74,EOMONTH(Settings!$B$3,0)+1,"m"))))),2,TRUE)),0)))</f>
        <v/>
      </c>
      <c r="Q74" s="13">
        <f>IF($A74="","",IF($J74="SL",(MAX(0,MIN($I74,IF(OR($E74="",Settings!$B$3=""),0,DATEDIF($E74,EOMONTH(Settings!$B$3,0)+1,"m")))))*(IFERROR(($F74-$G74)/$I74,0)),IF($J74="DDB",IF((MAX(0,MIN($I74,IF(OR($E74="",Settings!$B$3=""),0,DATEDIF($E74,EOMONTH(Settings!$B$3,0)+1,"m")))))=0,0,VDB($F74,$G74,$I74,0,(MAX(0,MIN($I74,IF(OR($E74="",Settings!$B$3=""),0,DATEDIF($E74,EOMONTH(Settings!$B$3,0)+1,"m"))))),2,TRUE)),0)))</f>
        <v/>
      </c>
      <c r="R74" s="13">
        <f>IF($A74="","",MAX(0,$F74-$Q74))</f>
        <v/>
      </c>
    </row>
    <row r="75">
      <c r="A75" s="12" t="n"/>
      <c r="B75" s="12" t="n"/>
      <c r="C75" s="12" t="n"/>
      <c r="D75" s="14" t="n"/>
      <c r="E75" s="14" t="n"/>
      <c r="F75" s="13" t="n"/>
      <c r="G75" s="13" t="n"/>
      <c r="H75" s="12" t="n"/>
      <c r="I75" s="12">
        <f>IF($H75="","",$H75*12)</f>
        <v/>
      </c>
      <c r="J75" s="12" t="n"/>
      <c r="K75" s="12" t="n"/>
      <c r="L75" s="12" t="n"/>
      <c r="M75" s="12" t="n"/>
      <c r="N75" s="12" t="n"/>
      <c r="O75" s="12" t="n"/>
      <c r="P75" s="13">
        <f>IF($A75="","",IF($J75="SL",IF(AND((MAX(0,MIN($I75,IF(OR($E75="",Settings!$B$3=""),0,DATEDIF($E75,EOMONTH(Settings!$B$3,0)+1,"m")))))&gt;0,(MAX(0,MIN($I75,IF(OR($E75="",Settings!$B$3=""),0,DATEDIF($E75,EOMONTH(Settings!$B$3,0)+1,"m")))))&lt;=$I75),(IFERROR(($F75-$G75)/$I75,0)),0),IF($J75="DDB",IF((MAX(0,MIN($I75,IF(OR($E75="",Settings!$B$3=""),0,DATEDIF($E75,EOMONTH(Settings!$B$3,0)+1,"m")))))=0,0,VDB($F75,$G75,$I75,(MAX(0,MIN($I75,IF(OR($E75="",Settings!$B$3=""),0,DATEDIF($E75,EOMONTH(Settings!$B$3,0)+1,"m")))))-1,(MAX(0,MIN($I75,IF(OR($E75="",Settings!$B$3=""),0,DATEDIF($E75,EOMONTH(Settings!$B$3,0)+1,"m"))))),2,TRUE)),0)))</f>
        <v/>
      </c>
      <c r="Q75" s="13">
        <f>IF($A75="","",IF($J75="SL",(MAX(0,MIN($I75,IF(OR($E75="",Settings!$B$3=""),0,DATEDIF($E75,EOMONTH(Settings!$B$3,0)+1,"m")))))*(IFERROR(($F75-$G75)/$I75,0)),IF($J75="DDB",IF((MAX(0,MIN($I75,IF(OR($E75="",Settings!$B$3=""),0,DATEDIF($E75,EOMONTH(Settings!$B$3,0)+1,"m")))))=0,0,VDB($F75,$G75,$I75,0,(MAX(0,MIN($I75,IF(OR($E75="",Settings!$B$3=""),0,DATEDIF($E75,EOMONTH(Settings!$B$3,0)+1,"m"))))),2,TRUE)),0)))</f>
        <v/>
      </c>
      <c r="R75" s="13">
        <f>IF($A75="","",MAX(0,$F75-$Q75))</f>
        <v/>
      </c>
    </row>
    <row r="76">
      <c r="A76" s="12" t="n"/>
      <c r="B76" s="12" t="n"/>
      <c r="C76" s="12" t="n"/>
      <c r="D76" s="14" t="n"/>
      <c r="E76" s="14" t="n"/>
      <c r="F76" s="13" t="n"/>
      <c r="G76" s="13" t="n"/>
      <c r="H76" s="12" t="n"/>
      <c r="I76" s="12">
        <f>IF($H76="","",$H76*12)</f>
        <v/>
      </c>
      <c r="J76" s="12" t="n"/>
      <c r="K76" s="12" t="n"/>
      <c r="L76" s="12" t="n"/>
      <c r="M76" s="12" t="n"/>
      <c r="N76" s="12" t="n"/>
      <c r="O76" s="12" t="n"/>
      <c r="P76" s="13">
        <f>IF($A76="","",IF($J76="SL",IF(AND((MAX(0,MIN($I76,IF(OR($E76="",Settings!$B$3=""),0,DATEDIF($E76,EOMONTH(Settings!$B$3,0)+1,"m")))))&gt;0,(MAX(0,MIN($I76,IF(OR($E76="",Settings!$B$3=""),0,DATEDIF($E76,EOMONTH(Settings!$B$3,0)+1,"m")))))&lt;=$I76),(IFERROR(($F76-$G76)/$I76,0)),0),IF($J76="DDB",IF((MAX(0,MIN($I76,IF(OR($E76="",Settings!$B$3=""),0,DATEDIF($E76,EOMONTH(Settings!$B$3,0)+1,"m")))))=0,0,VDB($F76,$G76,$I76,(MAX(0,MIN($I76,IF(OR($E76="",Settings!$B$3=""),0,DATEDIF($E76,EOMONTH(Settings!$B$3,0)+1,"m")))))-1,(MAX(0,MIN($I76,IF(OR($E76="",Settings!$B$3=""),0,DATEDIF($E76,EOMONTH(Settings!$B$3,0)+1,"m"))))),2,TRUE)),0)))</f>
        <v/>
      </c>
      <c r="Q76" s="13">
        <f>IF($A76="","",IF($J76="SL",(MAX(0,MIN($I76,IF(OR($E76="",Settings!$B$3=""),0,DATEDIF($E76,EOMONTH(Settings!$B$3,0)+1,"m")))))*(IFERROR(($F76-$G76)/$I76,0)),IF($J76="DDB",IF((MAX(0,MIN($I76,IF(OR($E76="",Settings!$B$3=""),0,DATEDIF($E76,EOMONTH(Settings!$B$3,0)+1,"m")))))=0,0,VDB($F76,$G76,$I76,0,(MAX(0,MIN($I76,IF(OR($E76="",Settings!$B$3=""),0,DATEDIF($E76,EOMONTH(Settings!$B$3,0)+1,"m"))))),2,TRUE)),0)))</f>
        <v/>
      </c>
      <c r="R76" s="13">
        <f>IF($A76="","",MAX(0,$F76-$Q76))</f>
        <v/>
      </c>
    </row>
    <row r="77">
      <c r="A77" s="12" t="n"/>
      <c r="B77" s="12" t="n"/>
      <c r="C77" s="12" t="n"/>
      <c r="D77" s="14" t="n"/>
      <c r="E77" s="14" t="n"/>
      <c r="F77" s="13" t="n"/>
      <c r="G77" s="13" t="n"/>
      <c r="H77" s="12" t="n"/>
      <c r="I77" s="12">
        <f>IF($H77="","",$H77*12)</f>
        <v/>
      </c>
      <c r="J77" s="12" t="n"/>
      <c r="K77" s="12" t="n"/>
      <c r="L77" s="12" t="n"/>
      <c r="M77" s="12" t="n"/>
      <c r="N77" s="12" t="n"/>
      <c r="O77" s="12" t="n"/>
      <c r="P77" s="13">
        <f>IF($A77="","",IF($J77="SL",IF(AND((MAX(0,MIN($I77,IF(OR($E77="",Settings!$B$3=""),0,DATEDIF($E77,EOMONTH(Settings!$B$3,0)+1,"m")))))&gt;0,(MAX(0,MIN($I77,IF(OR($E77="",Settings!$B$3=""),0,DATEDIF($E77,EOMONTH(Settings!$B$3,0)+1,"m")))))&lt;=$I77),(IFERROR(($F77-$G77)/$I77,0)),0),IF($J77="DDB",IF((MAX(0,MIN($I77,IF(OR($E77="",Settings!$B$3=""),0,DATEDIF($E77,EOMONTH(Settings!$B$3,0)+1,"m")))))=0,0,VDB($F77,$G77,$I77,(MAX(0,MIN($I77,IF(OR($E77="",Settings!$B$3=""),0,DATEDIF($E77,EOMONTH(Settings!$B$3,0)+1,"m")))))-1,(MAX(0,MIN($I77,IF(OR($E77="",Settings!$B$3=""),0,DATEDIF($E77,EOMONTH(Settings!$B$3,0)+1,"m"))))),2,TRUE)),0)))</f>
        <v/>
      </c>
      <c r="Q77" s="13">
        <f>IF($A77="","",IF($J77="SL",(MAX(0,MIN($I77,IF(OR($E77="",Settings!$B$3=""),0,DATEDIF($E77,EOMONTH(Settings!$B$3,0)+1,"m")))))*(IFERROR(($F77-$G77)/$I77,0)),IF($J77="DDB",IF((MAX(0,MIN($I77,IF(OR($E77="",Settings!$B$3=""),0,DATEDIF($E77,EOMONTH(Settings!$B$3,0)+1,"m")))))=0,0,VDB($F77,$G77,$I77,0,(MAX(0,MIN($I77,IF(OR($E77="",Settings!$B$3=""),0,DATEDIF($E77,EOMONTH(Settings!$B$3,0)+1,"m"))))),2,TRUE)),0)))</f>
        <v/>
      </c>
      <c r="R77" s="13">
        <f>IF($A77="","",MAX(0,$F77-$Q77))</f>
        <v/>
      </c>
    </row>
    <row r="78">
      <c r="A78" s="12" t="n"/>
      <c r="B78" s="12" t="n"/>
      <c r="C78" s="12" t="n"/>
      <c r="D78" s="14" t="n"/>
      <c r="E78" s="14" t="n"/>
      <c r="F78" s="13" t="n"/>
      <c r="G78" s="13" t="n"/>
      <c r="H78" s="12" t="n"/>
      <c r="I78" s="12">
        <f>IF($H78="","",$H78*12)</f>
        <v/>
      </c>
      <c r="J78" s="12" t="n"/>
      <c r="K78" s="12" t="n"/>
      <c r="L78" s="12" t="n"/>
      <c r="M78" s="12" t="n"/>
      <c r="N78" s="12" t="n"/>
      <c r="O78" s="12" t="n"/>
      <c r="P78" s="13">
        <f>IF($A78="","",IF($J78="SL",IF(AND((MAX(0,MIN($I78,IF(OR($E78="",Settings!$B$3=""),0,DATEDIF($E78,EOMONTH(Settings!$B$3,0)+1,"m")))))&gt;0,(MAX(0,MIN($I78,IF(OR($E78="",Settings!$B$3=""),0,DATEDIF($E78,EOMONTH(Settings!$B$3,0)+1,"m")))))&lt;=$I78),(IFERROR(($F78-$G78)/$I78,0)),0),IF($J78="DDB",IF((MAX(0,MIN($I78,IF(OR($E78="",Settings!$B$3=""),0,DATEDIF($E78,EOMONTH(Settings!$B$3,0)+1,"m")))))=0,0,VDB($F78,$G78,$I78,(MAX(0,MIN($I78,IF(OR($E78="",Settings!$B$3=""),0,DATEDIF($E78,EOMONTH(Settings!$B$3,0)+1,"m")))))-1,(MAX(0,MIN($I78,IF(OR($E78="",Settings!$B$3=""),0,DATEDIF($E78,EOMONTH(Settings!$B$3,0)+1,"m"))))),2,TRUE)),0)))</f>
        <v/>
      </c>
      <c r="Q78" s="13">
        <f>IF($A78="","",IF($J78="SL",(MAX(0,MIN($I78,IF(OR($E78="",Settings!$B$3=""),0,DATEDIF($E78,EOMONTH(Settings!$B$3,0)+1,"m")))))*(IFERROR(($F78-$G78)/$I78,0)),IF($J78="DDB",IF((MAX(0,MIN($I78,IF(OR($E78="",Settings!$B$3=""),0,DATEDIF($E78,EOMONTH(Settings!$B$3,0)+1,"m")))))=0,0,VDB($F78,$G78,$I78,0,(MAX(0,MIN($I78,IF(OR($E78="",Settings!$B$3=""),0,DATEDIF($E78,EOMONTH(Settings!$B$3,0)+1,"m"))))),2,TRUE)),0)))</f>
        <v/>
      </c>
      <c r="R78" s="13">
        <f>IF($A78="","",MAX(0,$F78-$Q78))</f>
        <v/>
      </c>
    </row>
    <row r="79">
      <c r="A79" s="12" t="n"/>
      <c r="B79" s="12" t="n"/>
      <c r="C79" s="12" t="n"/>
      <c r="D79" s="14" t="n"/>
      <c r="E79" s="14" t="n"/>
      <c r="F79" s="13" t="n"/>
      <c r="G79" s="13" t="n"/>
      <c r="H79" s="12" t="n"/>
      <c r="I79" s="12">
        <f>IF($H79="","",$H79*12)</f>
        <v/>
      </c>
      <c r="J79" s="12" t="n"/>
      <c r="K79" s="12" t="n"/>
      <c r="L79" s="12" t="n"/>
      <c r="M79" s="12" t="n"/>
      <c r="N79" s="12" t="n"/>
      <c r="O79" s="12" t="n"/>
      <c r="P79" s="13">
        <f>IF($A79="","",IF($J79="SL",IF(AND((MAX(0,MIN($I79,IF(OR($E79="",Settings!$B$3=""),0,DATEDIF($E79,EOMONTH(Settings!$B$3,0)+1,"m")))))&gt;0,(MAX(0,MIN($I79,IF(OR($E79="",Settings!$B$3=""),0,DATEDIF($E79,EOMONTH(Settings!$B$3,0)+1,"m")))))&lt;=$I79),(IFERROR(($F79-$G79)/$I79,0)),0),IF($J79="DDB",IF((MAX(0,MIN($I79,IF(OR($E79="",Settings!$B$3=""),0,DATEDIF($E79,EOMONTH(Settings!$B$3,0)+1,"m")))))=0,0,VDB($F79,$G79,$I79,(MAX(0,MIN($I79,IF(OR($E79="",Settings!$B$3=""),0,DATEDIF($E79,EOMONTH(Settings!$B$3,0)+1,"m")))))-1,(MAX(0,MIN($I79,IF(OR($E79="",Settings!$B$3=""),0,DATEDIF($E79,EOMONTH(Settings!$B$3,0)+1,"m"))))),2,TRUE)),0)))</f>
        <v/>
      </c>
      <c r="Q79" s="13">
        <f>IF($A79="","",IF($J79="SL",(MAX(0,MIN($I79,IF(OR($E79="",Settings!$B$3=""),0,DATEDIF($E79,EOMONTH(Settings!$B$3,0)+1,"m")))))*(IFERROR(($F79-$G79)/$I79,0)),IF($J79="DDB",IF((MAX(0,MIN($I79,IF(OR($E79="",Settings!$B$3=""),0,DATEDIF($E79,EOMONTH(Settings!$B$3,0)+1,"m")))))=0,0,VDB($F79,$G79,$I79,0,(MAX(0,MIN($I79,IF(OR($E79="",Settings!$B$3=""),0,DATEDIF($E79,EOMONTH(Settings!$B$3,0)+1,"m"))))),2,TRUE)),0)))</f>
        <v/>
      </c>
      <c r="R79" s="13">
        <f>IF($A79="","",MAX(0,$F79-$Q79))</f>
        <v/>
      </c>
    </row>
    <row r="80">
      <c r="A80" s="12" t="n"/>
      <c r="B80" s="12" t="n"/>
      <c r="C80" s="12" t="n"/>
      <c r="D80" s="14" t="n"/>
      <c r="E80" s="14" t="n"/>
      <c r="F80" s="13" t="n"/>
      <c r="G80" s="13" t="n"/>
      <c r="H80" s="12" t="n"/>
      <c r="I80" s="12">
        <f>IF($H80="","",$H80*12)</f>
        <v/>
      </c>
      <c r="J80" s="12" t="n"/>
      <c r="K80" s="12" t="n"/>
      <c r="L80" s="12" t="n"/>
      <c r="M80" s="12" t="n"/>
      <c r="N80" s="12" t="n"/>
      <c r="O80" s="12" t="n"/>
      <c r="P80" s="13">
        <f>IF($A80="","",IF($J80="SL",IF(AND((MAX(0,MIN($I80,IF(OR($E80="",Settings!$B$3=""),0,DATEDIF($E80,EOMONTH(Settings!$B$3,0)+1,"m")))))&gt;0,(MAX(0,MIN($I80,IF(OR($E80="",Settings!$B$3=""),0,DATEDIF($E80,EOMONTH(Settings!$B$3,0)+1,"m")))))&lt;=$I80),(IFERROR(($F80-$G80)/$I80,0)),0),IF($J80="DDB",IF((MAX(0,MIN($I80,IF(OR($E80="",Settings!$B$3=""),0,DATEDIF($E80,EOMONTH(Settings!$B$3,0)+1,"m")))))=0,0,VDB($F80,$G80,$I80,(MAX(0,MIN($I80,IF(OR($E80="",Settings!$B$3=""),0,DATEDIF($E80,EOMONTH(Settings!$B$3,0)+1,"m")))))-1,(MAX(0,MIN($I80,IF(OR($E80="",Settings!$B$3=""),0,DATEDIF($E80,EOMONTH(Settings!$B$3,0)+1,"m"))))),2,TRUE)),0)))</f>
        <v/>
      </c>
      <c r="Q80" s="13">
        <f>IF($A80="","",IF($J80="SL",(MAX(0,MIN($I80,IF(OR($E80="",Settings!$B$3=""),0,DATEDIF($E80,EOMONTH(Settings!$B$3,0)+1,"m")))))*(IFERROR(($F80-$G80)/$I80,0)),IF($J80="DDB",IF((MAX(0,MIN($I80,IF(OR($E80="",Settings!$B$3=""),0,DATEDIF($E80,EOMONTH(Settings!$B$3,0)+1,"m")))))=0,0,VDB($F80,$G80,$I80,0,(MAX(0,MIN($I80,IF(OR($E80="",Settings!$B$3=""),0,DATEDIF($E80,EOMONTH(Settings!$B$3,0)+1,"m"))))),2,TRUE)),0)))</f>
        <v/>
      </c>
      <c r="R80" s="13">
        <f>IF($A80="","",MAX(0,$F80-$Q80))</f>
        <v/>
      </c>
    </row>
    <row r="81">
      <c r="A81" s="12" t="n"/>
      <c r="B81" s="12" t="n"/>
      <c r="C81" s="12" t="n"/>
      <c r="D81" s="14" t="n"/>
      <c r="E81" s="14" t="n"/>
      <c r="F81" s="13" t="n"/>
      <c r="G81" s="13" t="n"/>
      <c r="H81" s="12" t="n"/>
      <c r="I81" s="12">
        <f>IF($H81="","",$H81*12)</f>
        <v/>
      </c>
      <c r="J81" s="12" t="n"/>
      <c r="K81" s="12" t="n"/>
      <c r="L81" s="12" t="n"/>
      <c r="M81" s="12" t="n"/>
      <c r="N81" s="12" t="n"/>
      <c r="O81" s="12" t="n"/>
      <c r="P81" s="13">
        <f>IF($A81="","",IF($J81="SL",IF(AND((MAX(0,MIN($I81,IF(OR($E81="",Settings!$B$3=""),0,DATEDIF($E81,EOMONTH(Settings!$B$3,0)+1,"m")))))&gt;0,(MAX(0,MIN($I81,IF(OR($E81="",Settings!$B$3=""),0,DATEDIF($E81,EOMONTH(Settings!$B$3,0)+1,"m")))))&lt;=$I81),(IFERROR(($F81-$G81)/$I81,0)),0),IF($J81="DDB",IF((MAX(0,MIN($I81,IF(OR($E81="",Settings!$B$3=""),0,DATEDIF($E81,EOMONTH(Settings!$B$3,0)+1,"m")))))=0,0,VDB($F81,$G81,$I81,(MAX(0,MIN($I81,IF(OR($E81="",Settings!$B$3=""),0,DATEDIF($E81,EOMONTH(Settings!$B$3,0)+1,"m")))))-1,(MAX(0,MIN($I81,IF(OR($E81="",Settings!$B$3=""),0,DATEDIF($E81,EOMONTH(Settings!$B$3,0)+1,"m"))))),2,TRUE)),0)))</f>
        <v/>
      </c>
      <c r="Q81" s="13">
        <f>IF($A81="","",IF($J81="SL",(MAX(0,MIN($I81,IF(OR($E81="",Settings!$B$3=""),0,DATEDIF($E81,EOMONTH(Settings!$B$3,0)+1,"m")))))*(IFERROR(($F81-$G81)/$I81,0)),IF($J81="DDB",IF((MAX(0,MIN($I81,IF(OR($E81="",Settings!$B$3=""),0,DATEDIF($E81,EOMONTH(Settings!$B$3,0)+1,"m")))))=0,0,VDB($F81,$G81,$I81,0,(MAX(0,MIN($I81,IF(OR($E81="",Settings!$B$3=""),0,DATEDIF($E81,EOMONTH(Settings!$B$3,0)+1,"m"))))),2,TRUE)),0)))</f>
        <v/>
      </c>
      <c r="R81" s="13">
        <f>IF($A81="","",MAX(0,$F81-$Q81))</f>
        <v/>
      </c>
    </row>
    <row r="82">
      <c r="A82" s="12" t="n"/>
      <c r="B82" s="12" t="n"/>
      <c r="C82" s="12" t="n"/>
      <c r="D82" s="14" t="n"/>
      <c r="E82" s="14" t="n"/>
      <c r="F82" s="13" t="n"/>
      <c r="G82" s="13" t="n"/>
      <c r="H82" s="12" t="n"/>
      <c r="I82" s="12">
        <f>IF($H82="","",$H82*12)</f>
        <v/>
      </c>
      <c r="J82" s="12" t="n"/>
      <c r="K82" s="12" t="n"/>
      <c r="L82" s="12" t="n"/>
      <c r="M82" s="12" t="n"/>
      <c r="N82" s="12" t="n"/>
      <c r="O82" s="12" t="n"/>
      <c r="P82" s="13">
        <f>IF($A82="","",IF($J82="SL",IF(AND((MAX(0,MIN($I82,IF(OR($E82="",Settings!$B$3=""),0,DATEDIF($E82,EOMONTH(Settings!$B$3,0)+1,"m")))))&gt;0,(MAX(0,MIN($I82,IF(OR($E82="",Settings!$B$3=""),0,DATEDIF($E82,EOMONTH(Settings!$B$3,0)+1,"m")))))&lt;=$I82),(IFERROR(($F82-$G82)/$I82,0)),0),IF($J82="DDB",IF((MAX(0,MIN($I82,IF(OR($E82="",Settings!$B$3=""),0,DATEDIF($E82,EOMONTH(Settings!$B$3,0)+1,"m")))))=0,0,VDB($F82,$G82,$I82,(MAX(0,MIN($I82,IF(OR($E82="",Settings!$B$3=""),0,DATEDIF($E82,EOMONTH(Settings!$B$3,0)+1,"m")))))-1,(MAX(0,MIN($I82,IF(OR($E82="",Settings!$B$3=""),0,DATEDIF($E82,EOMONTH(Settings!$B$3,0)+1,"m"))))),2,TRUE)),0)))</f>
        <v/>
      </c>
      <c r="Q82" s="13">
        <f>IF($A82="","",IF($J82="SL",(MAX(0,MIN($I82,IF(OR($E82="",Settings!$B$3=""),0,DATEDIF($E82,EOMONTH(Settings!$B$3,0)+1,"m")))))*(IFERROR(($F82-$G82)/$I82,0)),IF($J82="DDB",IF((MAX(0,MIN($I82,IF(OR($E82="",Settings!$B$3=""),0,DATEDIF($E82,EOMONTH(Settings!$B$3,0)+1,"m")))))=0,0,VDB($F82,$G82,$I82,0,(MAX(0,MIN($I82,IF(OR($E82="",Settings!$B$3=""),0,DATEDIF($E82,EOMONTH(Settings!$B$3,0)+1,"m"))))),2,TRUE)),0)))</f>
        <v/>
      </c>
      <c r="R82" s="13">
        <f>IF($A82="","",MAX(0,$F82-$Q82))</f>
        <v/>
      </c>
    </row>
    <row r="83">
      <c r="A83" s="12" t="n"/>
      <c r="B83" s="12" t="n"/>
      <c r="C83" s="12" t="n"/>
      <c r="D83" s="14" t="n"/>
      <c r="E83" s="14" t="n"/>
      <c r="F83" s="13" t="n"/>
      <c r="G83" s="13" t="n"/>
      <c r="H83" s="12" t="n"/>
      <c r="I83" s="12">
        <f>IF($H83="","",$H83*12)</f>
        <v/>
      </c>
      <c r="J83" s="12" t="n"/>
      <c r="K83" s="12" t="n"/>
      <c r="L83" s="12" t="n"/>
      <c r="M83" s="12" t="n"/>
      <c r="N83" s="12" t="n"/>
      <c r="O83" s="12" t="n"/>
      <c r="P83" s="13">
        <f>IF($A83="","",IF($J83="SL",IF(AND((MAX(0,MIN($I83,IF(OR($E83="",Settings!$B$3=""),0,DATEDIF($E83,EOMONTH(Settings!$B$3,0)+1,"m")))))&gt;0,(MAX(0,MIN($I83,IF(OR($E83="",Settings!$B$3=""),0,DATEDIF($E83,EOMONTH(Settings!$B$3,0)+1,"m")))))&lt;=$I83),(IFERROR(($F83-$G83)/$I83,0)),0),IF($J83="DDB",IF((MAX(0,MIN($I83,IF(OR($E83="",Settings!$B$3=""),0,DATEDIF($E83,EOMONTH(Settings!$B$3,0)+1,"m")))))=0,0,VDB($F83,$G83,$I83,(MAX(0,MIN($I83,IF(OR($E83="",Settings!$B$3=""),0,DATEDIF($E83,EOMONTH(Settings!$B$3,0)+1,"m")))))-1,(MAX(0,MIN($I83,IF(OR($E83="",Settings!$B$3=""),0,DATEDIF($E83,EOMONTH(Settings!$B$3,0)+1,"m"))))),2,TRUE)),0)))</f>
        <v/>
      </c>
      <c r="Q83" s="13">
        <f>IF($A83="","",IF($J83="SL",(MAX(0,MIN($I83,IF(OR($E83="",Settings!$B$3=""),0,DATEDIF($E83,EOMONTH(Settings!$B$3,0)+1,"m")))))*(IFERROR(($F83-$G83)/$I83,0)),IF($J83="DDB",IF((MAX(0,MIN($I83,IF(OR($E83="",Settings!$B$3=""),0,DATEDIF($E83,EOMONTH(Settings!$B$3,0)+1,"m")))))=0,0,VDB($F83,$G83,$I83,0,(MAX(0,MIN($I83,IF(OR($E83="",Settings!$B$3=""),0,DATEDIF($E83,EOMONTH(Settings!$B$3,0)+1,"m"))))),2,TRUE)),0)))</f>
        <v/>
      </c>
      <c r="R83" s="13">
        <f>IF($A83="","",MAX(0,$F83-$Q83))</f>
        <v/>
      </c>
    </row>
    <row r="84">
      <c r="A84" s="12" t="n"/>
      <c r="B84" s="12" t="n"/>
      <c r="C84" s="12" t="n"/>
      <c r="D84" s="14" t="n"/>
      <c r="E84" s="14" t="n"/>
      <c r="F84" s="13" t="n"/>
      <c r="G84" s="13" t="n"/>
      <c r="H84" s="12" t="n"/>
      <c r="I84" s="12">
        <f>IF($H84="","",$H84*12)</f>
        <v/>
      </c>
      <c r="J84" s="12" t="n"/>
      <c r="K84" s="12" t="n"/>
      <c r="L84" s="12" t="n"/>
      <c r="M84" s="12" t="n"/>
      <c r="N84" s="12" t="n"/>
      <c r="O84" s="12" t="n"/>
      <c r="P84" s="13">
        <f>IF($A84="","",IF($J84="SL",IF(AND((MAX(0,MIN($I84,IF(OR($E84="",Settings!$B$3=""),0,DATEDIF($E84,EOMONTH(Settings!$B$3,0)+1,"m")))))&gt;0,(MAX(0,MIN($I84,IF(OR($E84="",Settings!$B$3=""),0,DATEDIF($E84,EOMONTH(Settings!$B$3,0)+1,"m")))))&lt;=$I84),(IFERROR(($F84-$G84)/$I84,0)),0),IF($J84="DDB",IF((MAX(0,MIN($I84,IF(OR($E84="",Settings!$B$3=""),0,DATEDIF($E84,EOMONTH(Settings!$B$3,0)+1,"m")))))=0,0,VDB($F84,$G84,$I84,(MAX(0,MIN($I84,IF(OR($E84="",Settings!$B$3=""),0,DATEDIF($E84,EOMONTH(Settings!$B$3,0)+1,"m")))))-1,(MAX(0,MIN($I84,IF(OR($E84="",Settings!$B$3=""),0,DATEDIF($E84,EOMONTH(Settings!$B$3,0)+1,"m"))))),2,TRUE)),0)))</f>
        <v/>
      </c>
      <c r="Q84" s="13">
        <f>IF($A84="","",IF($J84="SL",(MAX(0,MIN($I84,IF(OR($E84="",Settings!$B$3=""),0,DATEDIF($E84,EOMONTH(Settings!$B$3,0)+1,"m")))))*(IFERROR(($F84-$G84)/$I84,0)),IF($J84="DDB",IF((MAX(0,MIN($I84,IF(OR($E84="",Settings!$B$3=""),0,DATEDIF($E84,EOMONTH(Settings!$B$3,0)+1,"m")))))=0,0,VDB($F84,$G84,$I84,0,(MAX(0,MIN($I84,IF(OR($E84="",Settings!$B$3=""),0,DATEDIF($E84,EOMONTH(Settings!$B$3,0)+1,"m"))))),2,TRUE)),0)))</f>
        <v/>
      </c>
      <c r="R84" s="13">
        <f>IF($A84="","",MAX(0,$F84-$Q84))</f>
        <v/>
      </c>
    </row>
    <row r="85">
      <c r="A85" s="12" t="n"/>
      <c r="B85" s="12" t="n"/>
      <c r="C85" s="12" t="n"/>
      <c r="D85" s="14" t="n"/>
      <c r="E85" s="14" t="n"/>
      <c r="F85" s="13" t="n"/>
      <c r="G85" s="13" t="n"/>
      <c r="H85" s="12" t="n"/>
      <c r="I85" s="12">
        <f>IF($H85="","",$H85*12)</f>
        <v/>
      </c>
      <c r="J85" s="12" t="n"/>
      <c r="K85" s="12" t="n"/>
      <c r="L85" s="12" t="n"/>
      <c r="M85" s="12" t="n"/>
      <c r="N85" s="12" t="n"/>
      <c r="O85" s="12" t="n"/>
      <c r="P85" s="13">
        <f>IF($A85="","",IF($J85="SL",IF(AND((MAX(0,MIN($I85,IF(OR($E85="",Settings!$B$3=""),0,DATEDIF($E85,EOMONTH(Settings!$B$3,0)+1,"m")))))&gt;0,(MAX(0,MIN($I85,IF(OR($E85="",Settings!$B$3=""),0,DATEDIF($E85,EOMONTH(Settings!$B$3,0)+1,"m")))))&lt;=$I85),(IFERROR(($F85-$G85)/$I85,0)),0),IF($J85="DDB",IF((MAX(0,MIN($I85,IF(OR($E85="",Settings!$B$3=""),0,DATEDIF($E85,EOMONTH(Settings!$B$3,0)+1,"m")))))=0,0,VDB($F85,$G85,$I85,(MAX(0,MIN($I85,IF(OR($E85="",Settings!$B$3=""),0,DATEDIF($E85,EOMONTH(Settings!$B$3,0)+1,"m")))))-1,(MAX(0,MIN($I85,IF(OR($E85="",Settings!$B$3=""),0,DATEDIF($E85,EOMONTH(Settings!$B$3,0)+1,"m"))))),2,TRUE)),0)))</f>
        <v/>
      </c>
      <c r="Q85" s="13">
        <f>IF($A85="","",IF($J85="SL",(MAX(0,MIN($I85,IF(OR($E85="",Settings!$B$3=""),0,DATEDIF($E85,EOMONTH(Settings!$B$3,0)+1,"m")))))*(IFERROR(($F85-$G85)/$I85,0)),IF($J85="DDB",IF((MAX(0,MIN($I85,IF(OR($E85="",Settings!$B$3=""),0,DATEDIF($E85,EOMONTH(Settings!$B$3,0)+1,"m")))))=0,0,VDB($F85,$G85,$I85,0,(MAX(0,MIN($I85,IF(OR($E85="",Settings!$B$3=""),0,DATEDIF($E85,EOMONTH(Settings!$B$3,0)+1,"m"))))),2,TRUE)),0)))</f>
        <v/>
      </c>
      <c r="R85" s="13">
        <f>IF($A85="","",MAX(0,$F85-$Q85))</f>
        <v/>
      </c>
    </row>
    <row r="86">
      <c r="A86" s="12" t="n"/>
      <c r="B86" s="12" t="n"/>
      <c r="C86" s="12" t="n"/>
      <c r="D86" s="14" t="n"/>
      <c r="E86" s="14" t="n"/>
      <c r="F86" s="13" t="n"/>
      <c r="G86" s="13" t="n"/>
      <c r="H86" s="12" t="n"/>
      <c r="I86" s="12">
        <f>IF($H86="","",$H86*12)</f>
        <v/>
      </c>
      <c r="J86" s="12" t="n"/>
      <c r="K86" s="12" t="n"/>
      <c r="L86" s="12" t="n"/>
      <c r="M86" s="12" t="n"/>
      <c r="N86" s="12" t="n"/>
      <c r="O86" s="12" t="n"/>
      <c r="P86" s="13">
        <f>IF($A86="","",IF($J86="SL",IF(AND((MAX(0,MIN($I86,IF(OR($E86="",Settings!$B$3=""),0,DATEDIF($E86,EOMONTH(Settings!$B$3,0)+1,"m")))))&gt;0,(MAX(0,MIN($I86,IF(OR($E86="",Settings!$B$3=""),0,DATEDIF($E86,EOMONTH(Settings!$B$3,0)+1,"m")))))&lt;=$I86),(IFERROR(($F86-$G86)/$I86,0)),0),IF($J86="DDB",IF((MAX(0,MIN($I86,IF(OR($E86="",Settings!$B$3=""),0,DATEDIF($E86,EOMONTH(Settings!$B$3,0)+1,"m")))))=0,0,VDB($F86,$G86,$I86,(MAX(0,MIN($I86,IF(OR($E86="",Settings!$B$3=""),0,DATEDIF($E86,EOMONTH(Settings!$B$3,0)+1,"m")))))-1,(MAX(0,MIN($I86,IF(OR($E86="",Settings!$B$3=""),0,DATEDIF($E86,EOMONTH(Settings!$B$3,0)+1,"m"))))),2,TRUE)),0)))</f>
        <v/>
      </c>
      <c r="Q86" s="13">
        <f>IF($A86="","",IF($J86="SL",(MAX(0,MIN($I86,IF(OR($E86="",Settings!$B$3=""),0,DATEDIF($E86,EOMONTH(Settings!$B$3,0)+1,"m")))))*(IFERROR(($F86-$G86)/$I86,0)),IF($J86="DDB",IF((MAX(0,MIN($I86,IF(OR($E86="",Settings!$B$3=""),0,DATEDIF($E86,EOMONTH(Settings!$B$3,0)+1,"m")))))=0,0,VDB($F86,$G86,$I86,0,(MAX(0,MIN($I86,IF(OR($E86="",Settings!$B$3=""),0,DATEDIF($E86,EOMONTH(Settings!$B$3,0)+1,"m"))))),2,TRUE)),0)))</f>
        <v/>
      </c>
      <c r="R86" s="13">
        <f>IF($A86="","",MAX(0,$F86-$Q86))</f>
        <v/>
      </c>
    </row>
    <row r="87">
      <c r="A87" s="12" t="n"/>
      <c r="B87" s="12" t="n"/>
      <c r="C87" s="12" t="n"/>
      <c r="D87" s="14" t="n"/>
      <c r="E87" s="14" t="n"/>
      <c r="F87" s="13" t="n"/>
      <c r="G87" s="13" t="n"/>
      <c r="H87" s="12" t="n"/>
      <c r="I87" s="12">
        <f>IF($H87="","",$H87*12)</f>
        <v/>
      </c>
      <c r="J87" s="12" t="n"/>
      <c r="K87" s="12" t="n"/>
      <c r="L87" s="12" t="n"/>
      <c r="M87" s="12" t="n"/>
      <c r="N87" s="12" t="n"/>
      <c r="O87" s="12" t="n"/>
      <c r="P87" s="13">
        <f>IF($A87="","",IF($J87="SL",IF(AND((MAX(0,MIN($I87,IF(OR($E87="",Settings!$B$3=""),0,DATEDIF($E87,EOMONTH(Settings!$B$3,0)+1,"m")))))&gt;0,(MAX(0,MIN($I87,IF(OR($E87="",Settings!$B$3=""),0,DATEDIF($E87,EOMONTH(Settings!$B$3,0)+1,"m")))))&lt;=$I87),(IFERROR(($F87-$G87)/$I87,0)),0),IF($J87="DDB",IF((MAX(0,MIN($I87,IF(OR($E87="",Settings!$B$3=""),0,DATEDIF($E87,EOMONTH(Settings!$B$3,0)+1,"m")))))=0,0,VDB($F87,$G87,$I87,(MAX(0,MIN($I87,IF(OR($E87="",Settings!$B$3=""),0,DATEDIF($E87,EOMONTH(Settings!$B$3,0)+1,"m")))))-1,(MAX(0,MIN($I87,IF(OR($E87="",Settings!$B$3=""),0,DATEDIF($E87,EOMONTH(Settings!$B$3,0)+1,"m"))))),2,TRUE)),0)))</f>
        <v/>
      </c>
      <c r="Q87" s="13">
        <f>IF($A87="","",IF($J87="SL",(MAX(0,MIN($I87,IF(OR($E87="",Settings!$B$3=""),0,DATEDIF($E87,EOMONTH(Settings!$B$3,0)+1,"m")))))*(IFERROR(($F87-$G87)/$I87,0)),IF($J87="DDB",IF((MAX(0,MIN($I87,IF(OR($E87="",Settings!$B$3=""),0,DATEDIF($E87,EOMONTH(Settings!$B$3,0)+1,"m")))))=0,0,VDB($F87,$G87,$I87,0,(MAX(0,MIN($I87,IF(OR($E87="",Settings!$B$3=""),0,DATEDIF($E87,EOMONTH(Settings!$B$3,0)+1,"m"))))),2,TRUE)),0)))</f>
        <v/>
      </c>
      <c r="R87" s="13">
        <f>IF($A87="","",MAX(0,$F87-$Q87))</f>
        <v/>
      </c>
    </row>
    <row r="88">
      <c r="A88" s="12" t="n"/>
      <c r="B88" s="12" t="n"/>
      <c r="C88" s="12" t="n"/>
      <c r="D88" s="14" t="n"/>
      <c r="E88" s="14" t="n"/>
      <c r="F88" s="13" t="n"/>
      <c r="G88" s="13" t="n"/>
      <c r="H88" s="12" t="n"/>
      <c r="I88" s="12">
        <f>IF($H88="","",$H88*12)</f>
        <v/>
      </c>
      <c r="J88" s="12" t="n"/>
      <c r="K88" s="12" t="n"/>
      <c r="L88" s="12" t="n"/>
      <c r="M88" s="12" t="n"/>
      <c r="N88" s="12" t="n"/>
      <c r="O88" s="12" t="n"/>
      <c r="P88" s="13">
        <f>IF($A88="","",IF($J88="SL",IF(AND((MAX(0,MIN($I88,IF(OR($E88="",Settings!$B$3=""),0,DATEDIF($E88,EOMONTH(Settings!$B$3,0)+1,"m")))))&gt;0,(MAX(0,MIN($I88,IF(OR($E88="",Settings!$B$3=""),0,DATEDIF($E88,EOMONTH(Settings!$B$3,0)+1,"m")))))&lt;=$I88),(IFERROR(($F88-$G88)/$I88,0)),0),IF($J88="DDB",IF((MAX(0,MIN($I88,IF(OR($E88="",Settings!$B$3=""),0,DATEDIF($E88,EOMONTH(Settings!$B$3,0)+1,"m")))))=0,0,VDB($F88,$G88,$I88,(MAX(0,MIN($I88,IF(OR($E88="",Settings!$B$3=""),0,DATEDIF($E88,EOMONTH(Settings!$B$3,0)+1,"m")))))-1,(MAX(0,MIN($I88,IF(OR($E88="",Settings!$B$3=""),0,DATEDIF($E88,EOMONTH(Settings!$B$3,0)+1,"m"))))),2,TRUE)),0)))</f>
        <v/>
      </c>
      <c r="Q88" s="13">
        <f>IF($A88="","",IF($J88="SL",(MAX(0,MIN($I88,IF(OR($E88="",Settings!$B$3=""),0,DATEDIF($E88,EOMONTH(Settings!$B$3,0)+1,"m")))))*(IFERROR(($F88-$G88)/$I88,0)),IF($J88="DDB",IF((MAX(0,MIN($I88,IF(OR($E88="",Settings!$B$3=""),0,DATEDIF($E88,EOMONTH(Settings!$B$3,0)+1,"m")))))=0,0,VDB($F88,$G88,$I88,0,(MAX(0,MIN($I88,IF(OR($E88="",Settings!$B$3=""),0,DATEDIF($E88,EOMONTH(Settings!$B$3,0)+1,"m"))))),2,TRUE)),0)))</f>
        <v/>
      </c>
      <c r="R88" s="13">
        <f>IF($A88="","",MAX(0,$F88-$Q88))</f>
        <v/>
      </c>
    </row>
    <row r="89">
      <c r="A89" s="12" t="n"/>
      <c r="B89" s="12" t="n"/>
      <c r="C89" s="12" t="n"/>
      <c r="D89" s="14" t="n"/>
      <c r="E89" s="14" t="n"/>
      <c r="F89" s="13" t="n"/>
      <c r="G89" s="13" t="n"/>
      <c r="H89" s="12" t="n"/>
      <c r="I89" s="12">
        <f>IF($H89="","",$H89*12)</f>
        <v/>
      </c>
      <c r="J89" s="12" t="n"/>
      <c r="K89" s="12" t="n"/>
      <c r="L89" s="12" t="n"/>
      <c r="M89" s="12" t="n"/>
      <c r="N89" s="12" t="n"/>
      <c r="O89" s="12" t="n"/>
      <c r="P89" s="13">
        <f>IF($A89="","",IF($J89="SL",IF(AND((MAX(0,MIN($I89,IF(OR($E89="",Settings!$B$3=""),0,DATEDIF($E89,EOMONTH(Settings!$B$3,0)+1,"m")))))&gt;0,(MAX(0,MIN($I89,IF(OR($E89="",Settings!$B$3=""),0,DATEDIF($E89,EOMONTH(Settings!$B$3,0)+1,"m")))))&lt;=$I89),(IFERROR(($F89-$G89)/$I89,0)),0),IF($J89="DDB",IF((MAX(0,MIN($I89,IF(OR($E89="",Settings!$B$3=""),0,DATEDIF($E89,EOMONTH(Settings!$B$3,0)+1,"m")))))=0,0,VDB($F89,$G89,$I89,(MAX(0,MIN($I89,IF(OR($E89="",Settings!$B$3=""),0,DATEDIF($E89,EOMONTH(Settings!$B$3,0)+1,"m")))))-1,(MAX(0,MIN($I89,IF(OR($E89="",Settings!$B$3=""),0,DATEDIF($E89,EOMONTH(Settings!$B$3,0)+1,"m"))))),2,TRUE)),0)))</f>
        <v/>
      </c>
      <c r="Q89" s="13">
        <f>IF($A89="","",IF($J89="SL",(MAX(0,MIN($I89,IF(OR($E89="",Settings!$B$3=""),0,DATEDIF($E89,EOMONTH(Settings!$B$3,0)+1,"m")))))*(IFERROR(($F89-$G89)/$I89,0)),IF($J89="DDB",IF((MAX(0,MIN($I89,IF(OR($E89="",Settings!$B$3=""),0,DATEDIF($E89,EOMONTH(Settings!$B$3,0)+1,"m")))))=0,0,VDB($F89,$G89,$I89,0,(MAX(0,MIN($I89,IF(OR($E89="",Settings!$B$3=""),0,DATEDIF($E89,EOMONTH(Settings!$B$3,0)+1,"m"))))),2,TRUE)),0)))</f>
        <v/>
      </c>
      <c r="R89" s="13">
        <f>IF($A89="","",MAX(0,$F89-$Q89))</f>
        <v/>
      </c>
    </row>
    <row r="90">
      <c r="A90" s="12" t="n"/>
      <c r="B90" s="12" t="n"/>
      <c r="C90" s="12" t="n"/>
      <c r="D90" s="14" t="n"/>
      <c r="E90" s="14" t="n"/>
      <c r="F90" s="13" t="n"/>
      <c r="G90" s="13" t="n"/>
      <c r="H90" s="12" t="n"/>
      <c r="I90" s="12">
        <f>IF($H90="","",$H90*12)</f>
        <v/>
      </c>
      <c r="J90" s="12" t="n"/>
      <c r="K90" s="12" t="n"/>
      <c r="L90" s="12" t="n"/>
      <c r="M90" s="12" t="n"/>
      <c r="N90" s="12" t="n"/>
      <c r="O90" s="12" t="n"/>
      <c r="P90" s="13">
        <f>IF($A90="","",IF($J90="SL",IF(AND((MAX(0,MIN($I90,IF(OR($E90="",Settings!$B$3=""),0,DATEDIF($E90,EOMONTH(Settings!$B$3,0)+1,"m")))))&gt;0,(MAX(0,MIN($I90,IF(OR($E90="",Settings!$B$3=""),0,DATEDIF($E90,EOMONTH(Settings!$B$3,0)+1,"m")))))&lt;=$I90),(IFERROR(($F90-$G90)/$I90,0)),0),IF($J90="DDB",IF((MAX(0,MIN($I90,IF(OR($E90="",Settings!$B$3=""),0,DATEDIF($E90,EOMONTH(Settings!$B$3,0)+1,"m")))))=0,0,VDB($F90,$G90,$I90,(MAX(0,MIN($I90,IF(OR($E90="",Settings!$B$3=""),0,DATEDIF($E90,EOMONTH(Settings!$B$3,0)+1,"m")))))-1,(MAX(0,MIN($I90,IF(OR($E90="",Settings!$B$3=""),0,DATEDIF($E90,EOMONTH(Settings!$B$3,0)+1,"m"))))),2,TRUE)),0)))</f>
        <v/>
      </c>
      <c r="Q90" s="13">
        <f>IF($A90="","",IF($J90="SL",(MAX(0,MIN($I90,IF(OR($E90="",Settings!$B$3=""),0,DATEDIF($E90,EOMONTH(Settings!$B$3,0)+1,"m")))))*(IFERROR(($F90-$G90)/$I90,0)),IF($J90="DDB",IF((MAX(0,MIN($I90,IF(OR($E90="",Settings!$B$3=""),0,DATEDIF($E90,EOMONTH(Settings!$B$3,0)+1,"m")))))=0,0,VDB($F90,$G90,$I90,0,(MAX(0,MIN($I90,IF(OR($E90="",Settings!$B$3=""),0,DATEDIF($E90,EOMONTH(Settings!$B$3,0)+1,"m"))))),2,TRUE)),0)))</f>
        <v/>
      </c>
      <c r="R90" s="13">
        <f>IF($A90="","",MAX(0,$F90-$Q90))</f>
        <v/>
      </c>
    </row>
    <row r="91">
      <c r="A91" s="12" t="n"/>
      <c r="B91" s="12" t="n"/>
      <c r="C91" s="12" t="n"/>
      <c r="D91" s="14" t="n"/>
      <c r="E91" s="14" t="n"/>
      <c r="F91" s="13" t="n"/>
      <c r="G91" s="13" t="n"/>
      <c r="H91" s="12" t="n"/>
      <c r="I91" s="12">
        <f>IF($H91="","",$H91*12)</f>
        <v/>
      </c>
      <c r="J91" s="12" t="n"/>
      <c r="K91" s="12" t="n"/>
      <c r="L91" s="12" t="n"/>
      <c r="M91" s="12" t="n"/>
      <c r="N91" s="12" t="n"/>
      <c r="O91" s="12" t="n"/>
      <c r="P91" s="13">
        <f>IF($A91="","",IF($J91="SL",IF(AND((MAX(0,MIN($I91,IF(OR($E91="",Settings!$B$3=""),0,DATEDIF($E91,EOMONTH(Settings!$B$3,0)+1,"m")))))&gt;0,(MAX(0,MIN($I91,IF(OR($E91="",Settings!$B$3=""),0,DATEDIF($E91,EOMONTH(Settings!$B$3,0)+1,"m")))))&lt;=$I91),(IFERROR(($F91-$G91)/$I91,0)),0),IF($J91="DDB",IF((MAX(0,MIN($I91,IF(OR($E91="",Settings!$B$3=""),0,DATEDIF($E91,EOMONTH(Settings!$B$3,0)+1,"m")))))=0,0,VDB($F91,$G91,$I91,(MAX(0,MIN($I91,IF(OR($E91="",Settings!$B$3=""),0,DATEDIF($E91,EOMONTH(Settings!$B$3,0)+1,"m")))))-1,(MAX(0,MIN($I91,IF(OR($E91="",Settings!$B$3=""),0,DATEDIF($E91,EOMONTH(Settings!$B$3,0)+1,"m"))))),2,TRUE)),0)))</f>
        <v/>
      </c>
      <c r="Q91" s="13">
        <f>IF($A91="","",IF($J91="SL",(MAX(0,MIN($I91,IF(OR($E91="",Settings!$B$3=""),0,DATEDIF($E91,EOMONTH(Settings!$B$3,0)+1,"m")))))*(IFERROR(($F91-$G91)/$I91,0)),IF($J91="DDB",IF((MAX(0,MIN($I91,IF(OR($E91="",Settings!$B$3=""),0,DATEDIF($E91,EOMONTH(Settings!$B$3,0)+1,"m")))))=0,0,VDB($F91,$G91,$I91,0,(MAX(0,MIN($I91,IF(OR($E91="",Settings!$B$3=""),0,DATEDIF($E91,EOMONTH(Settings!$B$3,0)+1,"m"))))),2,TRUE)),0)))</f>
        <v/>
      </c>
      <c r="R91" s="13">
        <f>IF($A91="","",MAX(0,$F91-$Q91))</f>
        <v/>
      </c>
    </row>
    <row r="92">
      <c r="A92" s="12" t="n"/>
      <c r="B92" s="12" t="n"/>
      <c r="C92" s="12" t="n"/>
      <c r="D92" s="14" t="n"/>
      <c r="E92" s="14" t="n"/>
      <c r="F92" s="13" t="n"/>
      <c r="G92" s="13" t="n"/>
      <c r="H92" s="12" t="n"/>
      <c r="I92" s="12">
        <f>IF($H92="","",$H92*12)</f>
        <v/>
      </c>
      <c r="J92" s="12" t="n"/>
      <c r="K92" s="12" t="n"/>
      <c r="L92" s="12" t="n"/>
      <c r="M92" s="12" t="n"/>
      <c r="N92" s="12" t="n"/>
      <c r="O92" s="12" t="n"/>
      <c r="P92" s="13">
        <f>IF($A92="","",IF($J92="SL",IF(AND((MAX(0,MIN($I92,IF(OR($E92="",Settings!$B$3=""),0,DATEDIF($E92,EOMONTH(Settings!$B$3,0)+1,"m")))))&gt;0,(MAX(0,MIN($I92,IF(OR($E92="",Settings!$B$3=""),0,DATEDIF($E92,EOMONTH(Settings!$B$3,0)+1,"m")))))&lt;=$I92),(IFERROR(($F92-$G92)/$I92,0)),0),IF($J92="DDB",IF((MAX(0,MIN($I92,IF(OR($E92="",Settings!$B$3=""),0,DATEDIF($E92,EOMONTH(Settings!$B$3,0)+1,"m")))))=0,0,VDB($F92,$G92,$I92,(MAX(0,MIN($I92,IF(OR($E92="",Settings!$B$3=""),0,DATEDIF($E92,EOMONTH(Settings!$B$3,0)+1,"m")))))-1,(MAX(0,MIN($I92,IF(OR($E92="",Settings!$B$3=""),0,DATEDIF($E92,EOMONTH(Settings!$B$3,0)+1,"m"))))),2,TRUE)),0)))</f>
        <v/>
      </c>
      <c r="Q92" s="13">
        <f>IF($A92="","",IF($J92="SL",(MAX(0,MIN($I92,IF(OR($E92="",Settings!$B$3=""),0,DATEDIF($E92,EOMONTH(Settings!$B$3,0)+1,"m")))))*(IFERROR(($F92-$G92)/$I92,0)),IF($J92="DDB",IF((MAX(0,MIN($I92,IF(OR($E92="",Settings!$B$3=""),0,DATEDIF($E92,EOMONTH(Settings!$B$3,0)+1,"m")))))=0,0,VDB($F92,$G92,$I92,0,(MAX(0,MIN($I92,IF(OR($E92="",Settings!$B$3=""),0,DATEDIF($E92,EOMONTH(Settings!$B$3,0)+1,"m"))))),2,TRUE)),0)))</f>
        <v/>
      </c>
      <c r="R92" s="13">
        <f>IF($A92="","",MAX(0,$F92-$Q92))</f>
        <v/>
      </c>
    </row>
    <row r="93">
      <c r="A93" s="12" t="n"/>
      <c r="B93" s="12" t="n"/>
      <c r="C93" s="12" t="n"/>
      <c r="D93" s="14" t="n"/>
      <c r="E93" s="14" t="n"/>
      <c r="F93" s="13" t="n"/>
      <c r="G93" s="13" t="n"/>
      <c r="H93" s="12" t="n"/>
      <c r="I93" s="12">
        <f>IF($H93="","",$H93*12)</f>
        <v/>
      </c>
      <c r="J93" s="12" t="n"/>
      <c r="K93" s="12" t="n"/>
      <c r="L93" s="12" t="n"/>
      <c r="M93" s="12" t="n"/>
      <c r="N93" s="12" t="n"/>
      <c r="O93" s="12" t="n"/>
      <c r="P93" s="13">
        <f>IF($A93="","",IF($J93="SL",IF(AND((MAX(0,MIN($I93,IF(OR($E93="",Settings!$B$3=""),0,DATEDIF($E93,EOMONTH(Settings!$B$3,0)+1,"m")))))&gt;0,(MAX(0,MIN($I93,IF(OR($E93="",Settings!$B$3=""),0,DATEDIF($E93,EOMONTH(Settings!$B$3,0)+1,"m")))))&lt;=$I93),(IFERROR(($F93-$G93)/$I93,0)),0),IF($J93="DDB",IF((MAX(0,MIN($I93,IF(OR($E93="",Settings!$B$3=""),0,DATEDIF($E93,EOMONTH(Settings!$B$3,0)+1,"m")))))=0,0,VDB($F93,$G93,$I93,(MAX(0,MIN($I93,IF(OR($E93="",Settings!$B$3=""),0,DATEDIF($E93,EOMONTH(Settings!$B$3,0)+1,"m")))))-1,(MAX(0,MIN($I93,IF(OR($E93="",Settings!$B$3=""),0,DATEDIF($E93,EOMONTH(Settings!$B$3,0)+1,"m"))))),2,TRUE)),0)))</f>
        <v/>
      </c>
      <c r="Q93" s="13">
        <f>IF($A93="","",IF($J93="SL",(MAX(0,MIN($I93,IF(OR($E93="",Settings!$B$3=""),0,DATEDIF($E93,EOMONTH(Settings!$B$3,0)+1,"m")))))*(IFERROR(($F93-$G93)/$I93,0)),IF($J93="DDB",IF((MAX(0,MIN($I93,IF(OR($E93="",Settings!$B$3=""),0,DATEDIF($E93,EOMONTH(Settings!$B$3,0)+1,"m")))))=0,0,VDB($F93,$G93,$I93,0,(MAX(0,MIN($I93,IF(OR($E93="",Settings!$B$3=""),0,DATEDIF($E93,EOMONTH(Settings!$B$3,0)+1,"m"))))),2,TRUE)),0)))</f>
        <v/>
      </c>
      <c r="R93" s="13">
        <f>IF($A93="","",MAX(0,$F93-$Q93))</f>
        <v/>
      </c>
    </row>
    <row r="94">
      <c r="A94" s="12" t="n"/>
      <c r="B94" s="12" t="n"/>
      <c r="C94" s="12" t="n"/>
      <c r="D94" s="14" t="n"/>
      <c r="E94" s="14" t="n"/>
      <c r="F94" s="13" t="n"/>
      <c r="G94" s="13" t="n"/>
      <c r="H94" s="12" t="n"/>
      <c r="I94" s="12">
        <f>IF($H94="","",$H94*12)</f>
        <v/>
      </c>
      <c r="J94" s="12" t="n"/>
      <c r="K94" s="12" t="n"/>
      <c r="L94" s="12" t="n"/>
      <c r="M94" s="12" t="n"/>
      <c r="N94" s="12" t="n"/>
      <c r="O94" s="12" t="n"/>
      <c r="P94" s="13">
        <f>IF($A94="","",IF($J94="SL",IF(AND((MAX(0,MIN($I94,IF(OR($E94="",Settings!$B$3=""),0,DATEDIF($E94,EOMONTH(Settings!$B$3,0)+1,"m")))))&gt;0,(MAX(0,MIN($I94,IF(OR($E94="",Settings!$B$3=""),0,DATEDIF($E94,EOMONTH(Settings!$B$3,0)+1,"m")))))&lt;=$I94),(IFERROR(($F94-$G94)/$I94,0)),0),IF($J94="DDB",IF((MAX(0,MIN($I94,IF(OR($E94="",Settings!$B$3=""),0,DATEDIF($E94,EOMONTH(Settings!$B$3,0)+1,"m")))))=0,0,VDB($F94,$G94,$I94,(MAX(0,MIN($I94,IF(OR($E94="",Settings!$B$3=""),0,DATEDIF($E94,EOMONTH(Settings!$B$3,0)+1,"m")))))-1,(MAX(0,MIN($I94,IF(OR($E94="",Settings!$B$3=""),0,DATEDIF($E94,EOMONTH(Settings!$B$3,0)+1,"m"))))),2,TRUE)),0)))</f>
        <v/>
      </c>
      <c r="Q94" s="13">
        <f>IF($A94="","",IF($J94="SL",(MAX(0,MIN($I94,IF(OR($E94="",Settings!$B$3=""),0,DATEDIF($E94,EOMONTH(Settings!$B$3,0)+1,"m")))))*(IFERROR(($F94-$G94)/$I94,0)),IF($J94="DDB",IF((MAX(0,MIN($I94,IF(OR($E94="",Settings!$B$3=""),0,DATEDIF($E94,EOMONTH(Settings!$B$3,0)+1,"m")))))=0,0,VDB($F94,$G94,$I94,0,(MAX(0,MIN($I94,IF(OR($E94="",Settings!$B$3=""),0,DATEDIF($E94,EOMONTH(Settings!$B$3,0)+1,"m"))))),2,TRUE)),0)))</f>
        <v/>
      </c>
      <c r="R94" s="13">
        <f>IF($A94="","",MAX(0,$F94-$Q94))</f>
        <v/>
      </c>
    </row>
    <row r="95">
      <c r="A95" s="12" t="n"/>
      <c r="B95" s="12" t="n"/>
      <c r="C95" s="12" t="n"/>
      <c r="D95" s="14" t="n"/>
      <c r="E95" s="14" t="n"/>
      <c r="F95" s="13" t="n"/>
      <c r="G95" s="13" t="n"/>
      <c r="H95" s="12" t="n"/>
      <c r="I95" s="12">
        <f>IF($H95="","",$H95*12)</f>
        <v/>
      </c>
      <c r="J95" s="12" t="n"/>
      <c r="K95" s="12" t="n"/>
      <c r="L95" s="12" t="n"/>
      <c r="M95" s="12" t="n"/>
      <c r="N95" s="12" t="n"/>
      <c r="O95" s="12" t="n"/>
      <c r="P95" s="13">
        <f>IF($A95="","",IF($J95="SL",IF(AND((MAX(0,MIN($I95,IF(OR($E95="",Settings!$B$3=""),0,DATEDIF($E95,EOMONTH(Settings!$B$3,0)+1,"m")))))&gt;0,(MAX(0,MIN($I95,IF(OR($E95="",Settings!$B$3=""),0,DATEDIF($E95,EOMONTH(Settings!$B$3,0)+1,"m")))))&lt;=$I95),(IFERROR(($F95-$G95)/$I95,0)),0),IF($J95="DDB",IF((MAX(0,MIN($I95,IF(OR($E95="",Settings!$B$3=""),0,DATEDIF($E95,EOMONTH(Settings!$B$3,0)+1,"m")))))=0,0,VDB($F95,$G95,$I95,(MAX(0,MIN($I95,IF(OR($E95="",Settings!$B$3=""),0,DATEDIF($E95,EOMONTH(Settings!$B$3,0)+1,"m")))))-1,(MAX(0,MIN($I95,IF(OR($E95="",Settings!$B$3=""),0,DATEDIF($E95,EOMONTH(Settings!$B$3,0)+1,"m"))))),2,TRUE)),0)))</f>
        <v/>
      </c>
      <c r="Q95" s="13">
        <f>IF($A95="","",IF($J95="SL",(MAX(0,MIN($I95,IF(OR($E95="",Settings!$B$3=""),0,DATEDIF($E95,EOMONTH(Settings!$B$3,0)+1,"m")))))*(IFERROR(($F95-$G95)/$I95,0)),IF($J95="DDB",IF((MAX(0,MIN($I95,IF(OR($E95="",Settings!$B$3=""),0,DATEDIF($E95,EOMONTH(Settings!$B$3,0)+1,"m")))))=0,0,VDB($F95,$G95,$I95,0,(MAX(0,MIN($I95,IF(OR($E95="",Settings!$B$3=""),0,DATEDIF($E95,EOMONTH(Settings!$B$3,0)+1,"m"))))),2,TRUE)),0)))</f>
        <v/>
      </c>
      <c r="R95" s="13">
        <f>IF($A95="","",MAX(0,$F95-$Q95))</f>
        <v/>
      </c>
    </row>
    <row r="96">
      <c r="A96" s="12" t="n"/>
      <c r="B96" s="12" t="n"/>
      <c r="C96" s="12" t="n"/>
      <c r="D96" s="14" t="n"/>
      <c r="E96" s="14" t="n"/>
      <c r="F96" s="13" t="n"/>
      <c r="G96" s="13" t="n"/>
      <c r="H96" s="12" t="n"/>
      <c r="I96" s="12">
        <f>IF($H96="","",$H96*12)</f>
        <v/>
      </c>
      <c r="J96" s="12" t="n"/>
      <c r="K96" s="12" t="n"/>
      <c r="L96" s="12" t="n"/>
      <c r="M96" s="12" t="n"/>
      <c r="N96" s="12" t="n"/>
      <c r="O96" s="12" t="n"/>
      <c r="P96" s="13">
        <f>IF($A96="","",IF($J96="SL",IF(AND((MAX(0,MIN($I96,IF(OR($E96="",Settings!$B$3=""),0,DATEDIF($E96,EOMONTH(Settings!$B$3,0)+1,"m")))))&gt;0,(MAX(0,MIN($I96,IF(OR($E96="",Settings!$B$3=""),0,DATEDIF($E96,EOMONTH(Settings!$B$3,0)+1,"m")))))&lt;=$I96),(IFERROR(($F96-$G96)/$I96,0)),0),IF($J96="DDB",IF((MAX(0,MIN($I96,IF(OR($E96="",Settings!$B$3=""),0,DATEDIF($E96,EOMONTH(Settings!$B$3,0)+1,"m")))))=0,0,VDB($F96,$G96,$I96,(MAX(0,MIN($I96,IF(OR($E96="",Settings!$B$3=""),0,DATEDIF($E96,EOMONTH(Settings!$B$3,0)+1,"m")))))-1,(MAX(0,MIN($I96,IF(OR($E96="",Settings!$B$3=""),0,DATEDIF($E96,EOMONTH(Settings!$B$3,0)+1,"m"))))),2,TRUE)),0)))</f>
        <v/>
      </c>
      <c r="Q96" s="13">
        <f>IF($A96="","",IF($J96="SL",(MAX(0,MIN($I96,IF(OR($E96="",Settings!$B$3=""),0,DATEDIF($E96,EOMONTH(Settings!$B$3,0)+1,"m")))))*(IFERROR(($F96-$G96)/$I96,0)),IF($J96="DDB",IF((MAX(0,MIN($I96,IF(OR($E96="",Settings!$B$3=""),0,DATEDIF($E96,EOMONTH(Settings!$B$3,0)+1,"m")))))=0,0,VDB($F96,$G96,$I96,0,(MAX(0,MIN($I96,IF(OR($E96="",Settings!$B$3=""),0,DATEDIF($E96,EOMONTH(Settings!$B$3,0)+1,"m"))))),2,TRUE)),0)))</f>
        <v/>
      </c>
      <c r="R96" s="13">
        <f>IF($A96="","",MAX(0,$F96-$Q96))</f>
        <v/>
      </c>
    </row>
    <row r="97">
      <c r="A97" s="12" t="n"/>
      <c r="B97" s="12" t="n"/>
      <c r="C97" s="12" t="n"/>
      <c r="D97" s="14" t="n"/>
      <c r="E97" s="14" t="n"/>
      <c r="F97" s="13" t="n"/>
      <c r="G97" s="13" t="n"/>
      <c r="H97" s="12" t="n"/>
      <c r="I97" s="12">
        <f>IF($H97="","",$H97*12)</f>
        <v/>
      </c>
      <c r="J97" s="12" t="n"/>
      <c r="K97" s="12" t="n"/>
      <c r="L97" s="12" t="n"/>
      <c r="M97" s="12" t="n"/>
      <c r="N97" s="12" t="n"/>
      <c r="O97" s="12" t="n"/>
      <c r="P97" s="13">
        <f>IF($A97="","",IF($J97="SL",IF(AND((MAX(0,MIN($I97,IF(OR($E97="",Settings!$B$3=""),0,DATEDIF($E97,EOMONTH(Settings!$B$3,0)+1,"m")))))&gt;0,(MAX(0,MIN($I97,IF(OR($E97="",Settings!$B$3=""),0,DATEDIF($E97,EOMONTH(Settings!$B$3,0)+1,"m")))))&lt;=$I97),(IFERROR(($F97-$G97)/$I97,0)),0),IF($J97="DDB",IF((MAX(0,MIN($I97,IF(OR($E97="",Settings!$B$3=""),0,DATEDIF($E97,EOMONTH(Settings!$B$3,0)+1,"m")))))=0,0,VDB($F97,$G97,$I97,(MAX(0,MIN($I97,IF(OR($E97="",Settings!$B$3=""),0,DATEDIF($E97,EOMONTH(Settings!$B$3,0)+1,"m")))))-1,(MAX(0,MIN($I97,IF(OR($E97="",Settings!$B$3=""),0,DATEDIF($E97,EOMONTH(Settings!$B$3,0)+1,"m"))))),2,TRUE)),0)))</f>
        <v/>
      </c>
      <c r="Q97" s="13">
        <f>IF($A97="","",IF($J97="SL",(MAX(0,MIN($I97,IF(OR($E97="",Settings!$B$3=""),0,DATEDIF($E97,EOMONTH(Settings!$B$3,0)+1,"m")))))*(IFERROR(($F97-$G97)/$I97,0)),IF($J97="DDB",IF((MAX(0,MIN($I97,IF(OR($E97="",Settings!$B$3=""),0,DATEDIF($E97,EOMONTH(Settings!$B$3,0)+1,"m")))))=0,0,VDB($F97,$G97,$I97,0,(MAX(0,MIN($I97,IF(OR($E97="",Settings!$B$3=""),0,DATEDIF($E97,EOMONTH(Settings!$B$3,0)+1,"m"))))),2,TRUE)),0)))</f>
        <v/>
      </c>
      <c r="R97" s="13">
        <f>IF($A97="","",MAX(0,$F97-$Q97))</f>
        <v/>
      </c>
    </row>
    <row r="98">
      <c r="A98" s="12" t="n"/>
      <c r="B98" s="12" t="n"/>
      <c r="C98" s="12" t="n"/>
      <c r="D98" s="14" t="n"/>
      <c r="E98" s="14" t="n"/>
      <c r="F98" s="13" t="n"/>
      <c r="G98" s="13" t="n"/>
      <c r="H98" s="12" t="n"/>
      <c r="I98" s="12">
        <f>IF($H98="","",$H98*12)</f>
        <v/>
      </c>
      <c r="J98" s="12" t="n"/>
      <c r="K98" s="12" t="n"/>
      <c r="L98" s="12" t="n"/>
      <c r="M98" s="12" t="n"/>
      <c r="N98" s="12" t="n"/>
      <c r="O98" s="12" t="n"/>
      <c r="P98" s="13">
        <f>IF($A98="","",IF($J98="SL",IF(AND((MAX(0,MIN($I98,IF(OR($E98="",Settings!$B$3=""),0,DATEDIF($E98,EOMONTH(Settings!$B$3,0)+1,"m")))))&gt;0,(MAX(0,MIN($I98,IF(OR($E98="",Settings!$B$3=""),0,DATEDIF($E98,EOMONTH(Settings!$B$3,0)+1,"m")))))&lt;=$I98),(IFERROR(($F98-$G98)/$I98,0)),0),IF($J98="DDB",IF((MAX(0,MIN($I98,IF(OR($E98="",Settings!$B$3=""),0,DATEDIF($E98,EOMONTH(Settings!$B$3,0)+1,"m")))))=0,0,VDB($F98,$G98,$I98,(MAX(0,MIN($I98,IF(OR($E98="",Settings!$B$3=""),0,DATEDIF($E98,EOMONTH(Settings!$B$3,0)+1,"m")))))-1,(MAX(0,MIN($I98,IF(OR($E98="",Settings!$B$3=""),0,DATEDIF($E98,EOMONTH(Settings!$B$3,0)+1,"m"))))),2,TRUE)),0)))</f>
        <v/>
      </c>
      <c r="Q98" s="13">
        <f>IF($A98="","",IF($J98="SL",(MAX(0,MIN($I98,IF(OR($E98="",Settings!$B$3=""),0,DATEDIF($E98,EOMONTH(Settings!$B$3,0)+1,"m")))))*(IFERROR(($F98-$G98)/$I98,0)),IF($J98="DDB",IF((MAX(0,MIN($I98,IF(OR($E98="",Settings!$B$3=""),0,DATEDIF($E98,EOMONTH(Settings!$B$3,0)+1,"m")))))=0,0,VDB($F98,$G98,$I98,0,(MAX(0,MIN($I98,IF(OR($E98="",Settings!$B$3=""),0,DATEDIF($E98,EOMONTH(Settings!$B$3,0)+1,"m"))))),2,TRUE)),0)))</f>
        <v/>
      </c>
      <c r="R98" s="13">
        <f>IF($A98="","",MAX(0,$F98-$Q98))</f>
        <v/>
      </c>
    </row>
    <row r="99">
      <c r="A99" s="12" t="n"/>
      <c r="B99" s="12" t="n"/>
      <c r="C99" s="12" t="n"/>
      <c r="D99" s="14" t="n"/>
      <c r="E99" s="14" t="n"/>
      <c r="F99" s="13" t="n"/>
      <c r="G99" s="13" t="n"/>
      <c r="H99" s="12" t="n"/>
      <c r="I99" s="12">
        <f>IF($H99="","",$H99*12)</f>
        <v/>
      </c>
      <c r="J99" s="12" t="n"/>
      <c r="K99" s="12" t="n"/>
      <c r="L99" s="12" t="n"/>
      <c r="M99" s="12" t="n"/>
      <c r="N99" s="12" t="n"/>
      <c r="O99" s="12" t="n"/>
      <c r="P99" s="13">
        <f>IF($A99="","",IF($J99="SL",IF(AND((MAX(0,MIN($I99,IF(OR($E99="",Settings!$B$3=""),0,DATEDIF($E99,EOMONTH(Settings!$B$3,0)+1,"m")))))&gt;0,(MAX(0,MIN($I99,IF(OR($E99="",Settings!$B$3=""),0,DATEDIF($E99,EOMONTH(Settings!$B$3,0)+1,"m")))))&lt;=$I99),(IFERROR(($F99-$G99)/$I99,0)),0),IF($J99="DDB",IF((MAX(0,MIN($I99,IF(OR($E99="",Settings!$B$3=""),0,DATEDIF($E99,EOMONTH(Settings!$B$3,0)+1,"m")))))=0,0,VDB($F99,$G99,$I99,(MAX(0,MIN($I99,IF(OR($E99="",Settings!$B$3=""),0,DATEDIF($E99,EOMONTH(Settings!$B$3,0)+1,"m")))))-1,(MAX(0,MIN($I99,IF(OR($E99="",Settings!$B$3=""),0,DATEDIF($E99,EOMONTH(Settings!$B$3,0)+1,"m"))))),2,TRUE)),0)))</f>
        <v/>
      </c>
      <c r="Q99" s="13">
        <f>IF($A99="","",IF($J99="SL",(MAX(0,MIN($I99,IF(OR($E99="",Settings!$B$3=""),0,DATEDIF($E99,EOMONTH(Settings!$B$3,0)+1,"m")))))*(IFERROR(($F99-$G99)/$I99,0)),IF($J99="DDB",IF((MAX(0,MIN($I99,IF(OR($E99="",Settings!$B$3=""),0,DATEDIF($E99,EOMONTH(Settings!$B$3,0)+1,"m")))))=0,0,VDB($F99,$G99,$I99,0,(MAX(0,MIN($I99,IF(OR($E99="",Settings!$B$3=""),0,DATEDIF($E99,EOMONTH(Settings!$B$3,0)+1,"m"))))),2,TRUE)),0)))</f>
        <v/>
      </c>
      <c r="R99" s="13">
        <f>IF($A99="","",MAX(0,$F99-$Q99))</f>
        <v/>
      </c>
    </row>
    <row r="100">
      <c r="A100" s="12" t="n"/>
      <c r="B100" s="12" t="n"/>
      <c r="C100" s="12" t="n"/>
      <c r="D100" s="14" t="n"/>
      <c r="E100" s="14" t="n"/>
      <c r="F100" s="13" t="n"/>
      <c r="G100" s="13" t="n"/>
      <c r="H100" s="12" t="n"/>
      <c r="I100" s="12">
        <f>IF($H100="","",$H100*12)</f>
        <v/>
      </c>
      <c r="J100" s="12" t="n"/>
      <c r="K100" s="12" t="n"/>
      <c r="L100" s="12" t="n"/>
      <c r="M100" s="12" t="n"/>
      <c r="N100" s="12" t="n"/>
      <c r="O100" s="12" t="n"/>
      <c r="P100" s="13">
        <f>IF($A100="","",IF($J100="SL",IF(AND((MAX(0,MIN($I100,IF(OR($E100="",Settings!$B$3=""),0,DATEDIF($E100,EOMONTH(Settings!$B$3,0)+1,"m")))))&gt;0,(MAX(0,MIN($I100,IF(OR($E100="",Settings!$B$3=""),0,DATEDIF($E100,EOMONTH(Settings!$B$3,0)+1,"m")))))&lt;=$I100),(IFERROR(($F100-$G100)/$I100,0)),0),IF($J100="DDB",IF((MAX(0,MIN($I100,IF(OR($E100="",Settings!$B$3=""),0,DATEDIF($E100,EOMONTH(Settings!$B$3,0)+1,"m")))))=0,0,VDB($F100,$G100,$I100,(MAX(0,MIN($I100,IF(OR($E100="",Settings!$B$3=""),0,DATEDIF($E100,EOMONTH(Settings!$B$3,0)+1,"m")))))-1,(MAX(0,MIN($I100,IF(OR($E100="",Settings!$B$3=""),0,DATEDIF($E100,EOMONTH(Settings!$B$3,0)+1,"m"))))),2,TRUE)),0)))</f>
        <v/>
      </c>
      <c r="Q100" s="13">
        <f>IF($A100="","",IF($J100="SL",(MAX(0,MIN($I100,IF(OR($E100="",Settings!$B$3=""),0,DATEDIF($E100,EOMONTH(Settings!$B$3,0)+1,"m")))))*(IFERROR(($F100-$G100)/$I100,0)),IF($J100="DDB",IF((MAX(0,MIN($I100,IF(OR($E100="",Settings!$B$3=""),0,DATEDIF($E100,EOMONTH(Settings!$B$3,0)+1,"m")))))=0,0,VDB($F100,$G100,$I100,0,(MAX(0,MIN($I100,IF(OR($E100="",Settings!$B$3=""),0,DATEDIF($E100,EOMONTH(Settings!$B$3,0)+1,"m"))))),2,TRUE)),0)))</f>
        <v/>
      </c>
      <c r="R100" s="13">
        <f>IF($A100="","",MAX(0,$F100-$Q100))</f>
        <v/>
      </c>
    </row>
    <row r="101">
      <c r="A101" s="12" t="n"/>
      <c r="B101" s="12" t="n"/>
      <c r="C101" s="12" t="n"/>
      <c r="D101" s="14" t="n"/>
      <c r="E101" s="14" t="n"/>
      <c r="F101" s="13" t="n"/>
      <c r="G101" s="13" t="n"/>
      <c r="H101" s="12" t="n"/>
      <c r="I101" s="12">
        <f>IF($H101="","",$H101*12)</f>
        <v/>
      </c>
      <c r="J101" s="12" t="n"/>
      <c r="K101" s="12" t="n"/>
      <c r="L101" s="12" t="n"/>
      <c r="M101" s="12" t="n"/>
      <c r="N101" s="12" t="n"/>
      <c r="O101" s="12" t="n"/>
      <c r="P101" s="13">
        <f>IF($A101="","",IF($J101="SL",IF(AND((MAX(0,MIN($I101,IF(OR($E101="",Settings!$B$3=""),0,DATEDIF($E101,EOMONTH(Settings!$B$3,0)+1,"m")))))&gt;0,(MAX(0,MIN($I101,IF(OR($E101="",Settings!$B$3=""),0,DATEDIF($E101,EOMONTH(Settings!$B$3,0)+1,"m")))))&lt;=$I101),(IFERROR(($F101-$G101)/$I101,0)),0),IF($J101="DDB",IF((MAX(0,MIN($I101,IF(OR($E101="",Settings!$B$3=""),0,DATEDIF($E101,EOMONTH(Settings!$B$3,0)+1,"m")))))=0,0,VDB($F101,$G101,$I101,(MAX(0,MIN($I101,IF(OR($E101="",Settings!$B$3=""),0,DATEDIF($E101,EOMONTH(Settings!$B$3,0)+1,"m")))))-1,(MAX(0,MIN($I101,IF(OR($E101="",Settings!$B$3=""),0,DATEDIF($E101,EOMONTH(Settings!$B$3,0)+1,"m"))))),2,TRUE)),0)))</f>
        <v/>
      </c>
      <c r="Q101" s="13">
        <f>IF($A101="","",IF($J101="SL",(MAX(0,MIN($I101,IF(OR($E101="",Settings!$B$3=""),0,DATEDIF($E101,EOMONTH(Settings!$B$3,0)+1,"m")))))*(IFERROR(($F101-$G101)/$I101,0)),IF($J101="DDB",IF((MAX(0,MIN($I101,IF(OR($E101="",Settings!$B$3=""),0,DATEDIF($E101,EOMONTH(Settings!$B$3,0)+1,"m")))))=0,0,VDB($F101,$G101,$I101,0,(MAX(0,MIN($I101,IF(OR($E101="",Settings!$B$3=""),0,DATEDIF($E101,EOMONTH(Settings!$B$3,0)+1,"m"))))),2,TRUE)),0)))</f>
        <v/>
      </c>
      <c r="R101" s="13">
        <f>IF($A101="","",MAX(0,$F101-$Q101))</f>
        <v/>
      </c>
    </row>
    <row r="102">
      <c r="A102" s="12" t="n"/>
      <c r="B102" s="12" t="n"/>
      <c r="C102" s="12" t="n"/>
      <c r="D102" s="14" t="n"/>
      <c r="E102" s="14" t="n"/>
      <c r="F102" s="13" t="n"/>
      <c r="G102" s="13" t="n"/>
      <c r="H102" s="12" t="n"/>
      <c r="I102" s="12">
        <f>IF($H102="","",$H102*12)</f>
        <v/>
      </c>
      <c r="J102" s="12" t="n"/>
      <c r="K102" s="12" t="n"/>
      <c r="L102" s="12" t="n"/>
      <c r="M102" s="12" t="n"/>
      <c r="N102" s="12" t="n"/>
      <c r="O102" s="12" t="n"/>
      <c r="P102" s="13">
        <f>IF($A102="","",IF($J102="SL",IF(AND((MAX(0,MIN($I102,IF(OR($E102="",Settings!$B$3=""),0,DATEDIF($E102,EOMONTH(Settings!$B$3,0)+1,"m")))))&gt;0,(MAX(0,MIN($I102,IF(OR($E102="",Settings!$B$3=""),0,DATEDIF($E102,EOMONTH(Settings!$B$3,0)+1,"m")))))&lt;=$I102),(IFERROR(($F102-$G102)/$I102,0)),0),IF($J102="DDB",IF((MAX(0,MIN($I102,IF(OR($E102="",Settings!$B$3=""),0,DATEDIF($E102,EOMONTH(Settings!$B$3,0)+1,"m")))))=0,0,VDB($F102,$G102,$I102,(MAX(0,MIN($I102,IF(OR($E102="",Settings!$B$3=""),0,DATEDIF($E102,EOMONTH(Settings!$B$3,0)+1,"m")))))-1,(MAX(0,MIN($I102,IF(OR($E102="",Settings!$B$3=""),0,DATEDIF($E102,EOMONTH(Settings!$B$3,0)+1,"m"))))),2,TRUE)),0)))</f>
        <v/>
      </c>
      <c r="Q102" s="13">
        <f>IF($A102="","",IF($J102="SL",(MAX(0,MIN($I102,IF(OR($E102="",Settings!$B$3=""),0,DATEDIF($E102,EOMONTH(Settings!$B$3,0)+1,"m")))))*(IFERROR(($F102-$G102)/$I102,0)),IF($J102="DDB",IF((MAX(0,MIN($I102,IF(OR($E102="",Settings!$B$3=""),0,DATEDIF($E102,EOMONTH(Settings!$B$3,0)+1,"m")))))=0,0,VDB($F102,$G102,$I102,0,(MAX(0,MIN($I102,IF(OR($E102="",Settings!$B$3=""),0,DATEDIF($E102,EOMONTH(Settings!$B$3,0)+1,"m"))))),2,TRUE)),0)))</f>
        <v/>
      </c>
      <c r="R102" s="13">
        <f>IF($A102="","",MAX(0,$F102-$Q102))</f>
        <v/>
      </c>
    </row>
    <row r="103">
      <c r="A103" s="12" t="n"/>
      <c r="B103" s="12" t="n"/>
      <c r="C103" s="12" t="n"/>
      <c r="D103" s="14" t="n"/>
      <c r="E103" s="14" t="n"/>
      <c r="F103" s="13" t="n"/>
      <c r="G103" s="13" t="n"/>
      <c r="H103" s="12" t="n"/>
      <c r="I103" s="12">
        <f>IF($H103="","",$H103*12)</f>
        <v/>
      </c>
      <c r="J103" s="12" t="n"/>
      <c r="K103" s="12" t="n"/>
      <c r="L103" s="12" t="n"/>
      <c r="M103" s="12" t="n"/>
      <c r="N103" s="12" t="n"/>
      <c r="O103" s="12" t="n"/>
      <c r="P103" s="13">
        <f>IF($A103="","",IF($J103="SL",IF(AND((MAX(0,MIN($I103,IF(OR($E103="",Settings!$B$3=""),0,DATEDIF($E103,EOMONTH(Settings!$B$3,0)+1,"m")))))&gt;0,(MAX(0,MIN($I103,IF(OR($E103="",Settings!$B$3=""),0,DATEDIF($E103,EOMONTH(Settings!$B$3,0)+1,"m")))))&lt;=$I103),(IFERROR(($F103-$G103)/$I103,0)),0),IF($J103="DDB",IF((MAX(0,MIN($I103,IF(OR($E103="",Settings!$B$3=""),0,DATEDIF($E103,EOMONTH(Settings!$B$3,0)+1,"m")))))=0,0,VDB($F103,$G103,$I103,(MAX(0,MIN($I103,IF(OR($E103="",Settings!$B$3=""),0,DATEDIF($E103,EOMONTH(Settings!$B$3,0)+1,"m")))))-1,(MAX(0,MIN($I103,IF(OR($E103="",Settings!$B$3=""),0,DATEDIF($E103,EOMONTH(Settings!$B$3,0)+1,"m"))))),2,TRUE)),0)))</f>
        <v/>
      </c>
      <c r="Q103" s="13">
        <f>IF($A103="","",IF($J103="SL",(MAX(0,MIN($I103,IF(OR($E103="",Settings!$B$3=""),0,DATEDIF($E103,EOMONTH(Settings!$B$3,0)+1,"m")))))*(IFERROR(($F103-$G103)/$I103,0)),IF($J103="DDB",IF((MAX(0,MIN($I103,IF(OR($E103="",Settings!$B$3=""),0,DATEDIF($E103,EOMONTH(Settings!$B$3,0)+1,"m")))))=0,0,VDB($F103,$G103,$I103,0,(MAX(0,MIN($I103,IF(OR($E103="",Settings!$B$3=""),0,DATEDIF($E103,EOMONTH(Settings!$B$3,0)+1,"m"))))),2,TRUE)),0)))</f>
        <v/>
      </c>
      <c r="R103" s="13">
        <f>IF($A103="","",MAX(0,$F103-$Q103))</f>
        <v/>
      </c>
    </row>
    <row r="104">
      <c r="A104" s="12" t="n"/>
      <c r="B104" s="12" t="n"/>
      <c r="C104" s="12" t="n"/>
      <c r="D104" s="14" t="n"/>
      <c r="E104" s="14" t="n"/>
      <c r="F104" s="13" t="n"/>
      <c r="G104" s="13" t="n"/>
      <c r="H104" s="12" t="n"/>
      <c r="I104" s="12">
        <f>IF($H104="","",$H104*12)</f>
        <v/>
      </c>
      <c r="J104" s="12" t="n"/>
      <c r="K104" s="12" t="n"/>
      <c r="L104" s="12" t="n"/>
      <c r="M104" s="12" t="n"/>
      <c r="N104" s="12" t="n"/>
      <c r="O104" s="12" t="n"/>
      <c r="P104" s="13">
        <f>IF($A104="","",IF($J104="SL",IF(AND((MAX(0,MIN($I104,IF(OR($E104="",Settings!$B$3=""),0,DATEDIF($E104,EOMONTH(Settings!$B$3,0)+1,"m")))))&gt;0,(MAX(0,MIN($I104,IF(OR($E104="",Settings!$B$3=""),0,DATEDIF($E104,EOMONTH(Settings!$B$3,0)+1,"m")))))&lt;=$I104),(IFERROR(($F104-$G104)/$I104,0)),0),IF($J104="DDB",IF((MAX(0,MIN($I104,IF(OR($E104="",Settings!$B$3=""),0,DATEDIF($E104,EOMONTH(Settings!$B$3,0)+1,"m")))))=0,0,VDB($F104,$G104,$I104,(MAX(0,MIN($I104,IF(OR($E104="",Settings!$B$3=""),0,DATEDIF($E104,EOMONTH(Settings!$B$3,0)+1,"m")))))-1,(MAX(0,MIN($I104,IF(OR($E104="",Settings!$B$3=""),0,DATEDIF($E104,EOMONTH(Settings!$B$3,0)+1,"m"))))),2,TRUE)),0)))</f>
        <v/>
      </c>
      <c r="Q104" s="13">
        <f>IF($A104="","",IF($J104="SL",(MAX(0,MIN($I104,IF(OR($E104="",Settings!$B$3=""),0,DATEDIF($E104,EOMONTH(Settings!$B$3,0)+1,"m")))))*(IFERROR(($F104-$G104)/$I104,0)),IF($J104="DDB",IF((MAX(0,MIN($I104,IF(OR($E104="",Settings!$B$3=""),0,DATEDIF($E104,EOMONTH(Settings!$B$3,0)+1,"m")))))=0,0,VDB($F104,$G104,$I104,0,(MAX(0,MIN($I104,IF(OR($E104="",Settings!$B$3=""),0,DATEDIF($E104,EOMONTH(Settings!$B$3,0)+1,"m"))))),2,TRUE)),0)))</f>
        <v/>
      </c>
      <c r="R104" s="13">
        <f>IF($A104="","",MAX(0,$F104-$Q104))</f>
        <v/>
      </c>
    </row>
    <row r="105">
      <c r="A105" s="12" t="n"/>
      <c r="B105" s="12" t="n"/>
      <c r="C105" s="12" t="n"/>
      <c r="D105" s="14" t="n"/>
      <c r="E105" s="14" t="n"/>
      <c r="F105" s="13" t="n"/>
      <c r="G105" s="13" t="n"/>
      <c r="H105" s="12" t="n"/>
      <c r="I105" s="12">
        <f>IF($H105="","",$H105*12)</f>
        <v/>
      </c>
      <c r="J105" s="12" t="n"/>
      <c r="K105" s="12" t="n"/>
      <c r="L105" s="12" t="n"/>
      <c r="M105" s="12" t="n"/>
      <c r="N105" s="12" t="n"/>
      <c r="O105" s="12" t="n"/>
      <c r="P105" s="13">
        <f>IF($A105="","",IF($J105="SL",IF(AND((MAX(0,MIN($I105,IF(OR($E105="",Settings!$B$3=""),0,DATEDIF($E105,EOMONTH(Settings!$B$3,0)+1,"m")))))&gt;0,(MAX(0,MIN($I105,IF(OR($E105="",Settings!$B$3=""),0,DATEDIF($E105,EOMONTH(Settings!$B$3,0)+1,"m")))))&lt;=$I105),(IFERROR(($F105-$G105)/$I105,0)),0),IF($J105="DDB",IF((MAX(0,MIN($I105,IF(OR($E105="",Settings!$B$3=""),0,DATEDIF($E105,EOMONTH(Settings!$B$3,0)+1,"m")))))=0,0,VDB($F105,$G105,$I105,(MAX(0,MIN($I105,IF(OR($E105="",Settings!$B$3=""),0,DATEDIF($E105,EOMONTH(Settings!$B$3,0)+1,"m")))))-1,(MAX(0,MIN($I105,IF(OR($E105="",Settings!$B$3=""),0,DATEDIF($E105,EOMONTH(Settings!$B$3,0)+1,"m"))))),2,TRUE)),0)))</f>
        <v/>
      </c>
      <c r="Q105" s="13">
        <f>IF($A105="","",IF($J105="SL",(MAX(0,MIN($I105,IF(OR($E105="",Settings!$B$3=""),0,DATEDIF($E105,EOMONTH(Settings!$B$3,0)+1,"m")))))*(IFERROR(($F105-$G105)/$I105,0)),IF($J105="DDB",IF((MAX(0,MIN($I105,IF(OR($E105="",Settings!$B$3=""),0,DATEDIF($E105,EOMONTH(Settings!$B$3,0)+1,"m")))))=0,0,VDB($F105,$G105,$I105,0,(MAX(0,MIN($I105,IF(OR($E105="",Settings!$B$3=""),0,DATEDIF($E105,EOMONTH(Settings!$B$3,0)+1,"m"))))),2,TRUE)),0)))</f>
        <v/>
      </c>
      <c r="R105" s="13">
        <f>IF($A105="","",MAX(0,$F105-$Q105))</f>
        <v/>
      </c>
    </row>
    <row r="106">
      <c r="A106" s="12" t="n"/>
      <c r="B106" s="12" t="n"/>
      <c r="C106" s="12" t="n"/>
      <c r="D106" s="14" t="n"/>
      <c r="E106" s="14" t="n"/>
      <c r="F106" s="13" t="n"/>
      <c r="G106" s="13" t="n"/>
      <c r="H106" s="12" t="n"/>
      <c r="I106" s="12">
        <f>IF($H106="","",$H106*12)</f>
        <v/>
      </c>
      <c r="J106" s="12" t="n"/>
      <c r="K106" s="12" t="n"/>
      <c r="L106" s="12" t="n"/>
      <c r="M106" s="12" t="n"/>
      <c r="N106" s="12" t="n"/>
      <c r="O106" s="12" t="n"/>
      <c r="P106" s="13">
        <f>IF($A106="","",IF($J106="SL",IF(AND((MAX(0,MIN($I106,IF(OR($E106="",Settings!$B$3=""),0,DATEDIF($E106,EOMONTH(Settings!$B$3,0)+1,"m")))))&gt;0,(MAX(0,MIN($I106,IF(OR($E106="",Settings!$B$3=""),0,DATEDIF($E106,EOMONTH(Settings!$B$3,0)+1,"m")))))&lt;=$I106),(IFERROR(($F106-$G106)/$I106,0)),0),IF($J106="DDB",IF((MAX(0,MIN($I106,IF(OR($E106="",Settings!$B$3=""),0,DATEDIF($E106,EOMONTH(Settings!$B$3,0)+1,"m")))))=0,0,VDB($F106,$G106,$I106,(MAX(0,MIN($I106,IF(OR($E106="",Settings!$B$3=""),0,DATEDIF($E106,EOMONTH(Settings!$B$3,0)+1,"m")))))-1,(MAX(0,MIN($I106,IF(OR($E106="",Settings!$B$3=""),0,DATEDIF($E106,EOMONTH(Settings!$B$3,0)+1,"m"))))),2,TRUE)),0)))</f>
        <v/>
      </c>
      <c r="Q106" s="13">
        <f>IF($A106="","",IF($J106="SL",(MAX(0,MIN($I106,IF(OR($E106="",Settings!$B$3=""),0,DATEDIF($E106,EOMONTH(Settings!$B$3,0)+1,"m")))))*(IFERROR(($F106-$G106)/$I106,0)),IF($J106="DDB",IF((MAX(0,MIN($I106,IF(OR($E106="",Settings!$B$3=""),0,DATEDIF($E106,EOMONTH(Settings!$B$3,0)+1,"m")))))=0,0,VDB($F106,$G106,$I106,0,(MAX(0,MIN($I106,IF(OR($E106="",Settings!$B$3=""),0,DATEDIF($E106,EOMONTH(Settings!$B$3,0)+1,"m"))))),2,TRUE)),0)))</f>
        <v/>
      </c>
      <c r="R106" s="13">
        <f>IF($A106="","",MAX(0,$F106-$Q106))</f>
        <v/>
      </c>
    </row>
    <row r="107">
      <c r="A107" s="12" t="n"/>
      <c r="B107" s="12" t="n"/>
      <c r="C107" s="12" t="n"/>
      <c r="D107" s="14" t="n"/>
      <c r="E107" s="14" t="n"/>
      <c r="F107" s="13" t="n"/>
      <c r="G107" s="13" t="n"/>
      <c r="H107" s="12" t="n"/>
      <c r="I107" s="12">
        <f>IF($H107="","",$H107*12)</f>
        <v/>
      </c>
      <c r="J107" s="12" t="n"/>
      <c r="K107" s="12" t="n"/>
      <c r="L107" s="12" t="n"/>
      <c r="M107" s="12" t="n"/>
      <c r="N107" s="12" t="n"/>
      <c r="O107" s="12" t="n"/>
      <c r="P107" s="13">
        <f>IF($A107="","",IF($J107="SL",IF(AND((MAX(0,MIN($I107,IF(OR($E107="",Settings!$B$3=""),0,DATEDIF($E107,EOMONTH(Settings!$B$3,0)+1,"m")))))&gt;0,(MAX(0,MIN($I107,IF(OR($E107="",Settings!$B$3=""),0,DATEDIF($E107,EOMONTH(Settings!$B$3,0)+1,"m")))))&lt;=$I107),(IFERROR(($F107-$G107)/$I107,0)),0),IF($J107="DDB",IF((MAX(0,MIN($I107,IF(OR($E107="",Settings!$B$3=""),0,DATEDIF($E107,EOMONTH(Settings!$B$3,0)+1,"m")))))=0,0,VDB($F107,$G107,$I107,(MAX(0,MIN($I107,IF(OR($E107="",Settings!$B$3=""),0,DATEDIF($E107,EOMONTH(Settings!$B$3,0)+1,"m")))))-1,(MAX(0,MIN($I107,IF(OR($E107="",Settings!$B$3=""),0,DATEDIF($E107,EOMONTH(Settings!$B$3,0)+1,"m"))))),2,TRUE)),0)))</f>
        <v/>
      </c>
      <c r="Q107" s="13">
        <f>IF($A107="","",IF($J107="SL",(MAX(0,MIN($I107,IF(OR($E107="",Settings!$B$3=""),0,DATEDIF($E107,EOMONTH(Settings!$B$3,0)+1,"m")))))*(IFERROR(($F107-$G107)/$I107,0)),IF($J107="DDB",IF((MAX(0,MIN($I107,IF(OR($E107="",Settings!$B$3=""),0,DATEDIF($E107,EOMONTH(Settings!$B$3,0)+1,"m")))))=0,0,VDB($F107,$G107,$I107,0,(MAX(0,MIN($I107,IF(OR($E107="",Settings!$B$3=""),0,DATEDIF($E107,EOMONTH(Settings!$B$3,0)+1,"m"))))),2,TRUE)),0)))</f>
        <v/>
      </c>
      <c r="R107" s="13">
        <f>IF($A107="","",MAX(0,$F107-$Q107))</f>
        <v/>
      </c>
    </row>
    <row r="108">
      <c r="A108" s="12" t="n"/>
      <c r="B108" s="12" t="n"/>
      <c r="C108" s="12" t="n"/>
      <c r="D108" s="14" t="n"/>
      <c r="E108" s="14" t="n"/>
      <c r="F108" s="13" t="n"/>
      <c r="G108" s="13" t="n"/>
      <c r="H108" s="12" t="n"/>
      <c r="I108" s="12">
        <f>IF($H108="","",$H108*12)</f>
        <v/>
      </c>
      <c r="J108" s="12" t="n"/>
      <c r="K108" s="12" t="n"/>
      <c r="L108" s="12" t="n"/>
      <c r="M108" s="12" t="n"/>
      <c r="N108" s="12" t="n"/>
      <c r="O108" s="12" t="n"/>
      <c r="P108" s="13">
        <f>IF($A108="","",IF($J108="SL",IF(AND((MAX(0,MIN($I108,IF(OR($E108="",Settings!$B$3=""),0,DATEDIF($E108,EOMONTH(Settings!$B$3,0)+1,"m")))))&gt;0,(MAX(0,MIN($I108,IF(OR($E108="",Settings!$B$3=""),0,DATEDIF($E108,EOMONTH(Settings!$B$3,0)+1,"m")))))&lt;=$I108),(IFERROR(($F108-$G108)/$I108,0)),0),IF($J108="DDB",IF((MAX(0,MIN($I108,IF(OR($E108="",Settings!$B$3=""),0,DATEDIF($E108,EOMONTH(Settings!$B$3,0)+1,"m")))))=0,0,VDB($F108,$G108,$I108,(MAX(0,MIN($I108,IF(OR($E108="",Settings!$B$3=""),0,DATEDIF($E108,EOMONTH(Settings!$B$3,0)+1,"m")))))-1,(MAX(0,MIN($I108,IF(OR($E108="",Settings!$B$3=""),0,DATEDIF($E108,EOMONTH(Settings!$B$3,0)+1,"m"))))),2,TRUE)),0)))</f>
        <v/>
      </c>
      <c r="Q108" s="13">
        <f>IF($A108="","",IF($J108="SL",(MAX(0,MIN($I108,IF(OR($E108="",Settings!$B$3=""),0,DATEDIF($E108,EOMONTH(Settings!$B$3,0)+1,"m")))))*(IFERROR(($F108-$G108)/$I108,0)),IF($J108="DDB",IF((MAX(0,MIN($I108,IF(OR($E108="",Settings!$B$3=""),0,DATEDIF($E108,EOMONTH(Settings!$B$3,0)+1,"m")))))=0,0,VDB($F108,$G108,$I108,0,(MAX(0,MIN($I108,IF(OR($E108="",Settings!$B$3=""),0,DATEDIF($E108,EOMONTH(Settings!$B$3,0)+1,"m"))))),2,TRUE)),0)))</f>
        <v/>
      </c>
      <c r="R108" s="13">
        <f>IF($A108="","",MAX(0,$F108-$Q108))</f>
        <v/>
      </c>
    </row>
    <row r="109">
      <c r="A109" s="12" t="n"/>
      <c r="B109" s="12" t="n"/>
      <c r="C109" s="12" t="n"/>
      <c r="D109" s="14" t="n"/>
      <c r="E109" s="14" t="n"/>
      <c r="F109" s="13" t="n"/>
      <c r="G109" s="13" t="n"/>
      <c r="H109" s="12" t="n"/>
      <c r="I109" s="12">
        <f>IF($H109="","",$H109*12)</f>
        <v/>
      </c>
      <c r="J109" s="12" t="n"/>
      <c r="K109" s="12" t="n"/>
      <c r="L109" s="12" t="n"/>
      <c r="M109" s="12" t="n"/>
      <c r="N109" s="12" t="n"/>
      <c r="O109" s="12" t="n"/>
      <c r="P109" s="13">
        <f>IF($A109="","",IF($J109="SL",IF(AND((MAX(0,MIN($I109,IF(OR($E109="",Settings!$B$3=""),0,DATEDIF($E109,EOMONTH(Settings!$B$3,0)+1,"m")))))&gt;0,(MAX(0,MIN($I109,IF(OR($E109="",Settings!$B$3=""),0,DATEDIF($E109,EOMONTH(Settings!$B$3,0)+1,"m")))))&lt;=$I109),(IFERROR(($F109-$G109)/$I109,0)),0),IF($J109="DDB",IF((MAX(0,MIN($I109,IF(OR($E109="",Settings!$B$3=""),0,DATEDIF($E109,EOMONTH(Settings!$B$3,0)+1,"m")))))=0,0,VDB($F109,$G109,$I109,(MAX(0,MIN($I109,IF(OR($E109="",Settings!$B$3=""),0,DATEDIF($E109,EOMONTH(Settings!$B$3,0)+1,"m")))))-1,(MAX(0,MIN($I109,IF(OR($E109="",Settings!$B$3=""),0,DATEDIF($E109,EOMONTH(Settings!$B$3,0)+1,"m"))))),2,TRUE)),0)))</f>
        <v/>
      </c>
      <c r="Q109" s="13">
        <f>IF($A109="","",IF($J109="SL",(MAX(0,MIN($I109,IF(OR($E109="",Settings!$B$3=""),0,DATEDIF($E109,EOMONTH(Settings!$B$3,0)+1,"m")))))*(IFERROR(($F109-$G109)/$I109,0)),IF($J109="DDB",IF((MAX(0,MIN($I109,IF(OR($E109="",Settings!$B$3=""),0,DATEDIF($E109,EOMONTH(Settings!$B$3,0)+1,"m")))))=0,0,VDB($F109,$G109,$I109,0,(MAX(0,MIN($I109,IF(OR($E109="",Settings!$B$3=""),0,DATEDIF($E109,EOMONTH(Settings!$B$3,0)+1,"m"))))),2,TRUE)),0)))</f>
        <v/>
      </c>
      <c r="R109" s="13">
        <f>IF($A109="","",MAX(0,$F109-$Q109))</f>
        <v/>
      </c>
    </row>
    <row r="110">
      <c r="A110" s="12" t="n"/>
      <c r="B110" s="12" t="n"/>
      <c r="C110" s="12" t="n"/>
      <c r="D110" s="14" t="n"/>
      <c r="E110" s="14" t="n"/>
      <c r="F110" s="13" t="n"/>
      <c r="G110" s="13" t="n"/>
      <c r="H110" s="12" t="n"/>
      <c r="I110" s="12">
        <f>IF($H110="","",$H110*12)</f>
        <v/>
      </c>
      <c r="J110" s="12" t="n"/>
      <c r="K110" s="12" t="n"/>
      <c r="L110" s="12" t="n"/>
      <c r="M110" s="12" t="n"/>
      <c r="N110" s="12" t="n"/>
      <c r="O110" s="12" t="n"/>
      <c r="P110" s="13">
        <f>IF($A110="","",IF($J110="SL",IF(AND((MAX(0,MIN($I110,IF(OR($E110="",Settings!$B$3=""),0,DATEDIF($E110,EOMONTH(Settings!$B$3,0)+1,"m")))))&gt;0,(MAX(0,MIN($I110,IF(OR($E110="",Settings!$B$3=""),0,DATEDIF($E110,EOMONTH(Settings!$B$3,0)+1,"m")))))&lt;=$I110),(IFERROR(($F110-$G110)/$I110,0)),0),IF($J110="DDB",IF((MAX(0,MIN($I110,IF(OR($E110="",Settings!$B$3=""),0,DATEDIF($E110,EOMONTH(Settings!$B$3,0)+1,"m")))))=0,0,VDB($F110,$G110,$I110,(MAX(0,MIN($I110,IF(OR($E110="",Settings!$B$3=""),0,DATEDIF($E110,EOMONTH(Settings!$B$3,0)+1,"m")))))-1,(MAX(0,MIN($I110,IF(OR($E110="",Settings!$B$3=""),0,DATEDIF($E110,EOMONTH(Settings!$B$3,0)+1,"m"))))),2,TRUE)),0)))</f>
        <v/>
      </c>
      <c r="Q110" s="13">
        <f>IF($A110="","",IF($J110="SL",(MAX(0,MIN($I110,IF(OR($E110="",Settings!$B$3=""),0,DATEDIF($E110,EOMONTH(Settings!$B$3,0)+1,"m")))))*(IFERROR(($F110-$G110)/$I110,0)),IF($J110="DDB",IF((MAX(0,MIN($I110,IF(OR($E110="",Settings!$B$3=""),0,DATEDIF($E110,EOMONTH(Settings!$B$3,0)+1,"m")))))=0,0,VDB($F110,$G110,$I110,0,(MAX(0,MIN($I110,IF(OR($E110="",Settings!$B$3=""),0,DATEDIF($E110,EOMONTH(Settings!$B$3,0)+1,"m"))))),2,TRUE)),0)))</f>
        <v/>
      </c>
      <c r="R110" s="13">
        <f>IF($A110="","",MAX(0,$F110-$Q110))</f>
        <v/>
      </c>
    </row>
    <row r="111">
      <c r="A111" s="12" t="n"/>
      <c r="B111" s="12" t="n"/>
      <c r="C111" s="12" t="n"/>
      <c r="D111" s="14" t="n"/>
      <c r="E111" s="14" t="n"/>
      <c r="F111" s="13" t="n"/>
      <c r="G111" s="13" t="n"/>
      <c r="H111" s="12" t="n"/>
      <c r="I111" s="12">
        <f>IF($H111="","",$H111*12)</f>
        <v/>
      </c>
      <c r="J111" s="12" t="n"/>
      <c r="K111" s="12" t="n"/>
      <c r="L111" s="12" t="n"/>
      <c r="M111" s="12" t="n"/>
      <c r="N111" s="12" t="n"/>
      <c r="O111" s="12" t="n"/>
      <c r="P111" s="13">
        <f>IF($A111="","",IF($J111="SL",IF(AND((MAX(0,MIN($I111,IF(OR($E111="",Settings!$B$3=""),0,DATEDIF($E111,EOMONTH(Settings!$B$3,0)+1,"m")))))&gt;0,(MAX(0,MIN($I111,IF(OR($E111="",Settings!$B$3=""),0,DATEDIF($E111,EOMONTH(Settings!$B$3,0)+1,"m")))))&lt;=$I111),(IFERROR(($F111-$G111)/$I111,0)),0),IF($J111="DDB",IF((MAX(0,MIN($I111,IF(OR($E111="",Settings!$B$3=""),0,DATEDIF($E111,EOMONTH(Settings!$B$3,0)+1,"m")))))=0,0,VDB($F111,$G111,$I111,(MAX(0,MIN($I111,IF(OR($E111="",Settings!$B$3=""),0,DATEDIF($E111,EOMONTH(Settings!$B$3,0)+1,"m")))))-1,(MAX(0,MIN($I111,IF(OR($E111="",Settings!$B$3=""),0,DATEDIF($E111,EOMONTH(Settings!$B$3,0)+1,"m"))))),2,TRUE)),0)))</f>
        <v/>
      </c>
      <c r="Q111" s="13">
        <f>IF($A111="","",IF($J111="SL",(MAX(0,MIN($I111,IF(OR($E111="",Settings!$B$3=""),0,DATEDIF($E111,EOMONTH(Settings!$B$3,0)+1,"m")))))*(IFERROR(($F111-$G111)/$I111,0)),IF($J111="DDB",IF((MAX(0,MIN($I111,IF(OR($E111="",Settings!$B$3=""),0,DATEDIF($E111,EOMONTH(Settings!$B$3,0)+1,"m")))))=0,0,VDB($F111,$G111,$I111,0,(MAX(0,MIN($I111,IF(OR($E111="",Settings!$B$3=""),0,DATEDIF($E111,EOMONTH(Settings!$B$3,0)+1,"m"))))),2,TRUE)),0)))</f>
        <v/>
      </c>
      <c r="R111" s="13">
        <f>IF($A111="","",MAX(0,$F111-$Q111))</f>
        <v/>
      </c>
    </row>
    <row r="112">
      <c r="A112" s="12" t="n"/>
      <c r="B112" s="12" t="n"/>
      <c r="C112" s="12" t="n"/>
      <c r="D112" s="14" t="n"/>
      <c r="E112" s="14" t="n"/>
      <c r="F112" s="13" t="n"/>
      <c r="G112" s="13" t="n"/>
      <c r="H112" s="12" t="n"/>
      <c r="I112" s="12">
        <f>IF($H112="","",$H112*12)</f>
        <v/>
      </c>
      <c r="J112" s="12" t="n"/>
      <c r="K112" s="12" t="n"/>
      <c r="L112" s="12" t="n"/>
      <c r="M112" s="12" t="n"/>
      <c r="N112" s="12" t="n"/>
      <c r="O112" s="12" t="n"/>
      <c r="P112" s="13">
        <f>IF($A112="","",IF($J112="SL",IF(AND((MAX(0,MIN($I112,IF(OR($E112="",Settings!$B$3=""),0,DATEDIF($E112,EOMONTH(Settings!$B$3,0)+1,"m")))))&gt;0,(MAX(0,MIN($I112,IF(OR($E112="",Settings!$B$3=""),0,DATEDIF($E112,EOMONTH(Settings!$B$3,0)+1,"m")))))&lt;=$I112),(IFERROR(($F112-$G112)/$I112,0)),0),IF($J112="DDB",IF((MAX(0,MIN($I112,IF(OR($E112="",Settings!$B$3=""),0,DATEDIF($E112,EOMONTH(Settings!$B$3,0)+1,"m")))))=0,0,VDB($F112,$G112,$I112,(MAX(0,MIN($I112,IF(OR($E112="",Settings!$B$3=""),0,DATEDIF($E112,EOMONTH(Settings!$B$3,0)+1,"m")))))-1,(MAX(0,MIN($I112,IF(OR($E112="",Settings!$B$3=""),0,DATEDIF($E112,EOMONTH(Settings!$B$3,0)+1,"m"))))),2,TRUE)),0)))</f>
        <v/>
      </c>
      <c r="Q112" s="13">
        <f>IF($A112="","",IF($J112="SL",(MAX(0,MIN($I112,IF(OR($E112="",Settings!$B$3=""),0,DATEDIF($E112,EOMONTH(Settings!$B$3,0)+1,"m")))))*(IFERROR(($F112-$G112)/$I112,0)),IF($J112="DDB",IF((MAX(0,MIN($I112,IF(OR($E112="",Settings!$B$3=""),0,DATEDIF($E112,EOMONTH(Settings!$B$3,0)+1,"m")))))=0,0,VDB($F112,$G112,$I112,0,(MAX(0,MIN($I112,IF(OR($E112="",Settings!$B$3=""),0,DATEDIF($E112,EOMONTH(Settings!$B$3,0)+1,"m"))))),2,TRUE)),0)))</f>
        <v/>
      </c>
      <c r="R112" s="13">
        <f>IF($A112="","",MAX(0,$F112-$Q112))</f>
        <v/>
      </c>
    </row>
    <row r="113">
      <c r="A113" s="12" t="n"/>
      <c r="B113" s="12" t="n"/>
      <c r="C113" s="12" t="n"/>
      <c r="D113" s="14" t="n"/>
      <c r="E113" s="14" t="n"/>
      <c r="F113" s="13" t="n"/>
      <c r="G113" s="13" t="n"/>
      <c r="H113" s="12" t="n"/>
      <c r="I113" s="12">
        <f>IF($H113="","",$H113*12)</f>
        <v/>
      </c>
      <c r="J113" s="12" t="n"/>
      <c r="K113" s="12" t="n"/>
      <c r="L113" s="12" t="n"/>
      <c r="M113" s="12" t="n"/>
      <c r="N113" s="12" t="n"/>
      <c r="O113" s="12" t="n"/>
      <c r="P113" s="13">
        <f>IF($A113="","",IF($J113="SL",IF(AND((MAX(0,MIN($I113,IF(OR($E113="",Settings!$B$3=""),0,DATEDIF($E113,EOMONTH(Settings!$B$3,0)+1,"m")))))&gt;0,(MAX(0,MIN($I113,IF(OR($E113="",Settings!$B$3=""),0,DATEDIF($E113,EOMONTH(Settings!$B$3,0)+1,"m")))))&lt;=$I113),(IFERROR(($F113-$G113)/$I113,0)),0),IF($J113="DDB",IF((MAX(0,MIN($I113,IF(OR($E113="",Settings!$B$3=""),0,DATEDIF($E113,EOMONTH(Settings!$B$3,0)+1,"m")))))=0,0,VDB($F113,$G113,$I113,(MAX(0,MIN($I113,IF(OR($E113="",Settings!$B$3=""),0,DATEDIF($E113,EOMONTH(Settings!$B$3,0)+1,"m")))))-1,(MAX(0,MIN($I113,IF(OR($E113="",Settings!$B$3=""),0,DATEDIF($E113,EOMONTH(Settings!$B$3,0)+1,"m"))))),2,TRUE)),0)))</f>
        <v/>
      </c>
      <c r="Q113" s="13">
        <f>IF($A113="","",IF($J113="SL",(MAX(0,MIN($I113,IF(OR($E113="",Settings!$B$3=""),0,DATEDIF($E113,EOMONTH(Settings!$B$3,0)+1,"m")))))*(IFERROR(($F113-$G113)/$I113,0)),IF($J113="DDB",IF((MAX(0,MIN($I113,IF(OR($E113="",Settings!$B$3=""),0,DATEDIF($E113,EOMONTH(Settings!$B$3,0)+1,"m")))))=0,0,VDB($F113,$G113,$I113,0,(MAX(0,MIN($I113,IF(OR($E113="",Settings!$B$3=""),0,DATEDIF($E113,EOMONTH(Settings!$B$3,0)+1,"m"))))),2,TRUE)),0)))</f>
        <v/>
      </c>
      <c r="R113" s="13">
        <f>IF($A113="","",MAX(0,$F113-$Q113))</f>
        <v/>
      </c>
    </row>
    <row r="114">
      <c r="A114" s="12" t="n"/>
      <c r="B114" s="12" t="n"/>
      <c r="C114" s="12" t="n"/>
      <c r="D114" s="14" t="n"/>
      <c r="E114" s="14" t="n"/>
      <c r="F114" s="13" t="n"/>
      <c r="G114" s="13" t="n"/>
      <c r="H114" s="12" t="n"/>
      <c r="I114" s="12">
        <f>IF($H114="","",$H114*12)</f>
        <v/>
      </c>
      <c r="J114" s="12" t="n"/>
      <c r="K114" s="12" t="n"/>
      <c r="L114" s="12" t="n"/>
      <c r="M114" s="12" t="n"/>
      <c r="N114" s="12" t="n"/>
      <c r="O114" s="12" t="n"/>
      <c r="P114" s="13">
        <f>IF($A114="","",IF($J114="SL",IF(AND((MAX(0,MIN($I114,IF(OR($E114="",Settings!$B$3=""),0,DATEDIF($E114,EOMONTH(Settings!$B$3,0)+1,"m")))))&gt;0,(MAX(0,MIN($I114,IF(OR($E114="",Settings!$B$3=""),0,DATEDIF($E114,EOMONTH(Settings!$B$3,0)+1,"m")))))&lt;=$I114),(IFERROR(($F114-$G114)/$I114,0)),0),IF($J114="DDB",IF((MAX(0,MIN($I114,IF(OR($E114="",Settings!$B$3=""),0,DATEDIF($E114,EOMONTH(Settings!$B$3,0)+1,"m")))))=0,0,VDB($F114,$G114,$I114,(MAX(0,MIN($I114,IF(OR($E114="",Settings!$B$3=""),0,DATEDIF($E114,EOMONTH(Settings!$B$3,0)+1,"m")))))-1,(MAX(0,MIN($I114,IF(OR($E114="",Settings!$B$3=""),0,DATEDIF($E114,EOMONTH(Settings!$B$3,0)+1,"m"))))),2,TRUE)),0)))</f>
        <v/>
      </c>
      <c r="Q114" s="13">
        <f>IF($A114="","",IF($J114="SL",(MAX(0,MIN($I114,IF(OR($E114="",Settings!$B$3=""),0,DATEDIF($E114,EOMONTH(Settings!$B$3,0)+1,"m")))))*(IFERROR(($F114-$G114)/$I114,0)),IF($J114="DDB",IF((MAX(0,MIN($I114,IF(OR($E114="",Settings!$B$3=""),0,DATEDIF($E114,EOMONTH(Settings!$B$3,0)+1,"m")))))=0,0,VDB($F114,$G114,$I114,0,(MAX(0,MIN($I114,IF(OR($E114="",Settings!$B$3=""),0,DATEDIF($E114,EOMONTH(Settings!$B$3,0)+1,"m"))))),2,TRUE)),0)))</f>
        <v/>
      </c>
      <c r="R114" s="13">
        <f>IF($A114="","",MAX(0,$F114-$Q114))</f>
        <v/>
      </c>
    </row>
    <row r="115">
      <c r="A115" s="12" t="n"/>
      <c r="B115" s="12" t="n"/>
      <c r="C115" s="12" t="n"/>
      <c r="D115" s="14" t="n"/>
      <c r="E115" s="14" t="n"/>
      <c r="F115" s="13" t="n"/>
      <c r="G115" s="13" t="n"/>
      <c r="H115" s="12" t="n"/>
      <c r="I115" s="12">
        <f>IF($H115="","",$H115*12)</f>
        <v/>
      </c>
      <c r="J115" s="12" t="n"/>
      <c r="K115" s="12" t="n"/>
      <c r="L115" s="12" t="n"/>
      <c r="M115" s="12" t="n"/>
      <c r="N115" s="12" t="n"/>
      <c r="O115" s="12" t="n"/>
      <c r="P115" s="13">
        <f>IF($A115="","",IF($J115="SL",IF(AND((MAX(0,MIN($I115,IF(OR($E115="",Settings!$B$3=""),0,DATEDIF($E115,EOMONTH(Settings!$B$3,0)+1,"m")))))&gt;0,(MAX(0,MIN($I115,IF(OR($E115="",Settings!$B$3=""),0,DATEDIF($E115,EOMONTH(Settings!$B$3,0)+1,"m")))))&lt;=$I115),(IFERROR(($F115-$G115)/$I115,0)),0),IF($J115="DDB",IF((MAX(0,MIN($I115,IF(OR($E115="",Settings!$B$3=""),0,DATEDIF($E115,EOMONTH(Settings!$B$3,0)+1,"m")))))=0,0,VDB($F115,$G115,$I115,(MAX(0,MIN($I115,IF(OR($E115="",Settings!$B$3=""),0,DATEDIF($E115,EOMONTH(Settings!$B$3,0)+1,"m")))))-1,(MAX(0,MIN($I115,IF(OR($E115="",Settings!$B$3=""),0,DATEDIF($E115,EOMONTH(Settings!$B$3,0)+1,"m"))))),2,TRUE)),0)))</f>
        <v/>
      </c>
      <c r="Q115" s="13">
        <f>IF($A115="","",IF($J115="SL",(MAX(0,MIN($I115,IF(OR($E115="",Settings!$B$3=""),0,DATEDIF($E115,EOMONTH(Settings!$B$3,0)+1,"m")))))*(IFERROR(($F115-$G115)/$I115,0)),IF($J115="DDB",IF((MAX(0,MIN($I115,IF(OR($E115="",Settings!$B$3=""),0,DATEDIF($E115,EOMONTH(Settings!$B$3,0)+1,"m")))))=0,0,VDB($F115,$G115,$I115,0,(MAX(0,MIN($I115,IF(OR($E115="",Settings!$B$3=""),0,DATEDIF($E115,EOMONTH(Settings!$B$3,0)+1,"m"))))),2,TRUE)),0)))</f>
        <v/>
      </c>
      <c r="R115" s="13">
        <f>IF($A115="","",MAX(0,$F115-$Q115))</f>
        <v/>
      </c>
    </row>
    <row r="116">
      <c r="A116" s="12" t="n"/>
      <c r="B116" s="12" t="n"/>
      <c r="C116" s="12" t="n"/>
      <c r="D116" s="14" t="n"/>
      <c r="E116" s="14" t="n"/>
      <c r="F116" s="13" t="n"/>
      <c r="G116" s="13" t="n"/>
      <c r="H116" s="12" t="n"/>
      <c r="I116" s="12">
        <f>IF($H116="","",$H116*12)</f>
        <v/>
      </c>
      <c r="J116" s="12" t="n"/>
      <c r="K116" s="12" t="n"/>
      <c r="L116" s="12" t="n"/>
      <c r="M116" s="12" t="n"/>
      <c r="N116" s="12" t="n"/>
      <c r="O116" s="12" t="n"/>
      <c r="P116" s="13">
        <f>IF($A116="","",IF($J116="SL",IF(AND((MAX(0,MIN($I116,IF(OR($E116="",Settings!$B$3=""),0,DATEDIF($E116,EOMONTH(Settings!$B$3,0)+1,"m")))))&gt;0,(MAX(0,MIN($I116,IF(OR($E116="",Settings!$B$3=""),0,DATEDIF($E116,EOMONTH(Settings!$B$3,0)+1,"m")))))&lt;=$I116),(IFERROR(($F116-$G116)/$I116,0)),0),IF($J116="DDB",IF((MAX(0,MIN($I116,IF(OR($E116="",Settings!$B$3=""),0,DATEDIF($E116,EOMONTH(Settings!$B$3,0)+1,"m")))))=0,0,VDB($F116,$G116,$I116,(MAX(0,MIN($I116,IF(OR($E116="",Settings!$B$3=""),0,DATEDIF($E116,EOMONTH(Settings!$B$3,0)+1,"m")))))-1,(MAX(0,MIN($I116,IF(OR($E116="",Settings!$B$3=""),0,DATEDIF($E116,EOMONTH(Settings!$B$3,0)+1,"m"))))),2,TRUE)),0)))</f>
        <v/>
      </c>
      <c r="Q116" s="13">
        <f>IF($A116="","",IF($J116="SL",(MAX(0,MIN($I116,IF(OR($E116="",Settings!$B$3=""),0,DATEDIF($E116,EOMONTH(Settings!$B$3,0)+1,"m")))))*(IFERROR(($F116-$G116)/$I116,0)),IF($J116="DDB",IF((MAX(0,MIN($I116,IF(OR($E116="",Settings!$B$3=""),0,DATEDIF($E116,EOMONTH(Settings!$B$3,0)+1,"m")))))=0,0,VDB($F116,$G116,$I116,0,(MAX(0,MIN($I116,IF(OR($E116="",Settings!$B$3=""),0,DATEDIF($E116,EOMONTH(Settings!$B$3,0)+1,"m"))))),2,TRUE)),0)))</f>
        <v/>
      </c>
      <c r="R116" s="13">
        <f>IF($A116="","",MAX(0,$F116-$Q116))</f>
        <v/>
      </c>
    </row>
    <row r="117">
      <c r="A117" s="12" t="n"/>
      <c r="B117" s="12" t="n"/>
      <c r="C117" s="12" t="n"/>
      <c r="D117" s="14" t="n"/>
      <c r="E117" s="14" t="n"/>
      <c r="F117" s="13" t="n"/>
      <c r="G117" s="13" t="n"/>
      <c r="H117" s="12" t="n"/>
      <c r="I117" s="12">
        <f>IF($H117="","",$H117*12)</f>
        <v/>
      </c>
      <c r="J117" s="12" t="n"/>
      <c r="K117" s="12" t="n"/>
      <c r="L117" s="12" t="n"/>
      <c r="M117" s="12" t="n"/>
      <c r="N117" s="12" t="n"/>
      <c r="O117" s="12" t="n"/>
      <c r="P117" s="13">
        <f>IF($A117="","",IF($J117="SL",IF(AND((MAX(0,MIN($I117,IF(OR($E117="",Settings!$B$3=""),0,DATEDIF($E117,EOMONTH(Settings!$B$3,0)+1,"m")))))&gt;0,(MAX(0,MIN($I117,IF(OR($E117="",Settings!$B$3=""),0,DATEDIF($E117,EOMONTH(Settings!$B$3,0)+1,"m")))))&lt;=$I117),(IFERROR(($F117-$G117)/$I117,0)),0),IF($J117="DDB",IF((MAX(0,MIN($I117,IF(OR($E117="",Settings!$B$3=""),0,DATEDIF($E117,EOMONTH(Settings!$B$3,0)+1,"m")))))=0,0,VDB($F117,$G117,$I117,(MAX(0,MIN($I117,IF(OR($E117="",Settings!$B$3=""),0,DATEDIF($E117,EOMONTH(Settings!$B$3,0)+1,"m")))))-1,(MAX(0,MIN($I117,IF(OR($E117="",Settings!$B$3=""),0,DATEDIF($E117,EOMONTH(Settings!$B$3,0)+1,"m"))))),2,TRUE)),0)))</f>
        <v/>
      </c>
      <c r="Q117" s="13">
        <f>IF($A117="","",IF($J117="SL",(MAX(0,MIN($I117,IF(OR($E117="",Settings!$B$3=""),0,DATEDIF($E117,EOMONTH(Settings!$B$3,0)+1,"m")))))*(IFERROR(($F117-$G117)/$I117,0)),IF($J117="DDB",IF((MAX(0,MIN($I117,IF(OR($E117="",Settings!$B$3=""),0,DATEDIF($E117,EOMONTH(Settings!$B$3,0)+1,"m")))))=0,0,VDB($F117,$G117,$I117,0,(MAX(0,MIN($I117,IF(OR($E117="",Settings!$B$3=""),0,DATEDIF($E117,EOMONTH(Settings!$B$3,0)+1,"m"))))),2,TRUE)),0)))</f>
        <v/>
      </c>
      <c r="R117" s="13">
        <f>IF($A117="","",MAX(0,$F117-$Q117))</f>
        <v/>
      </c>
    </row>
    <row r="118">
      <c r="A118" s="12" t="n"/>
      <c r="B118" s="12" t="n"/>
      <c r="C118" s="12" t="n"/>
      <c r="D118" s="14" t="n"/>
      <c r="E118" s="14" t="n"/>
      <c r="F118" s="13" t="n"/>
      <c r="G118" s="13" t="n"/>
      <c r="H118" s="12" t="n"/>
      <c r="I118" s="12">
        <f>IF($H118="","",$H118*12)</f>
        <v/>
      </c>
      <c r="J118" s="12" t="n"/>
      <c r="K118" s="12" t="n"/>
      <c r="L118" s="12" t="n"/>
      <c r="M118" s="12" t="n"/>
      <c r="N118" s="12" t="n"/>
      <c r="O118" s="12" t="n"/>
      <c r="P118" s="13">
        <f>IF($A118="","",IF($J118="SL",IF(AND((MAX(0,MIN($I118,IF(OR($E118="",Settings!$B$3=""),0,DATEDIF($E118,EOMONTH(Settings!$B$3,0)+1,"m")))))&gt;0,(MAX(0,MIN($I118,IF(OR($E118="",Settings!$B$3=""),0,DATEDIF($E118,EOMONTH(Settings!$B$3,0)+1,"m")))))&lt;=$I118),(IFERROR(($F118-$G118)/$I118,0)),0),IF($J118="DDB",IF((MAX(0,MIN($I118,IF(OR($E118="",Settings!$B$3=""),0,DATEDIF($E118,EOMONTH(Settings!$B$3,0)+1,"m")))))=0,0,VDB($F118,$G118,$I118,(MAX(0,MIN($I118,IF(OR($E118="",Settings!$B$3=""),0,DATEDIF($E118,EOMONTH(Settings!$B$3,0)+1,"m")))))-1,(MAX(0,MIN($I118,IF(OR($E118="",Settings!$B$3=""),0,DATEDIF($E118,EOMONTH(Settings!$B$3,0)+1,"m"))))),2,TRUE)),0)))</f>
        <v/>
      </c>
      <c r="Q118" s="13">
        <f>IF($A118="","",IF($J118="SL",(MAX(0,MIN($I118,IF(OR($E118="",Settings!$B$3=""),0,DATEDIF($E118,EOMONTH(Settings!$B$3,0)+1,"m")))))*(IFERROR(($F118-$G118)/$I118,0)),IF($J118="DDB",IF((MAX(0,MIN($I118,IF(OR($E118="",Settings!$B$3=""),0,DATEDIF($E118,EOMONTH(Settings!$B$3,0)+1,"m")))))=0,0,VDB($F118,$G118,$I118,0,(MAX(0,MIN($I118,IF(OR($E118="",Settings!$B$3=""),0,DATEDIF($E118,EOMONTH(Settings!$B$3,0)+1,"m"))))),2,TRUE)),0)))</f>
        <v/>
      </c>
      <c r="R118" s="13">
        <f>IF($A118="","",MAX(0,$F118-$Q118))</f>
        <v/>
      </c>
    </row>
    <row r="119">
      <c r="A119" s="12" t="n"/>
      <c r="B119" s="12" t="n"/>
      <c r="C119" s="12" t="n"/>
      <c r="D119" s="14" t="n"/>
      <c r="E119" s="14" t="n"/>
      <c r="F119" s="13" t="n"/>
      <c r="G119" s="13" t="n"/>
      <c r="H119" s="12" t="n"/>
      <c r="I119" s="12">
        <f>IF($H119="","",$H119*12)</f>
        <v/>
      </c>
      <c r="J119" s="12" t="n"/>
      <c r="K119" s="12" t="n"/>
      <c r="L119" s="12" t="n"/>
      <c r="M119" s="12" t="n"/>
      <c r="N119" s="12" t="n"/>
      <c r="O119" s="12" t="n"/>
      <c r="P119" s="13">
        <f>IF($A119="","",IF($J119="SL",IF(AND((MAX(0,MIN($I119,IF(OR($E119="",Settings!$B$3=""),0,DATEDIF($E119,EOMONTH(Settings!$B$3,0)+1,"m")))))&gt;0,(MAX(0,MIN($I119,IF(OR($E119="",Settings!$B$3=""),0,DATEDIF($E119,EOMONTH(Settings!$B$3,0)+1,"m")))))&lt;=$I119),(IFERROR(($F119-$G119)/$I119,0)),0),IF($J119="DDB",IF((MAX(0,MIN($I119,IF(OR($E119="",Settings!$B$3=""),0,DATEDIF($E119,EOMONTH(Settings!$B$3,0)+1,"m")))))=0,0,VDB($F119,$G119,$I119,(MAX(0,MIN($I119,IF(OR($E119="",Settings!$B$3=""),0,DATEDIF($E119,EOMONTH(Settings!$B$3,0)+1,"m")))))-1,(MAX(0,MIN($I119,IF(OR($E119="",Settings!$B$3=""),0,DATEDIF($E119,EOMONTH(Settings!$B$3,0)+1,"m"))))),2,TRUE)),0)))</f>
        <v/>
      </c>
      <c r="Q119" s="13">
        <f>IF($A119="","",IF($J119="SL",(MAX(0,MIN($I119,IF(OR($E119="",Settings!$B$3=""),0,DATEDIF($E119,EOMONTH(Settings!$B$3,0)+1,"m")))))*(IFERROR(($F119-$G119)/$I119,0)),IF($J119="DDB",IF((MAX(0,MIN($I119,IF(OR($E119="",Settings!$B$3=""),0,DATEDIF($E119,EOMONTH(Settings!$B$3,0)+1,"m")))))=0,0,VDB($F119,$G119,$I119,0,(MAX(0,MIN($I119,IF(OR($E119="",Settings!$B$3=""),0,DATEDIF($E119,EOMONTH(Settings!$B$3,0)+1,"m"))))),2,TRUE)),0)))</f>
        <v/>
      </c>
      <c r="R119" s="13">
        <f>IF($A119="","",MAX(0,$F119-$Q119))</f>
        <v/>
      </c>
    </row>
    <row r="120">
      <c r="A120" s="12" t="n"/>
      <c r="B120" s="12" t="n"/>
      <c r="C120" s="12" t="n"/>
      <c r="D120" s="14" t="n"/>
      <c r="E120" s="14" t="n"/>
      <c r="F120" s="13" t="n"/>
      <c r="G120" s="13" t="n"/>
      <c r="H120" s="12" t="n"/>
      <c r="I120" s="12">
        <f>IF($H120="","",$H120*12)</f>
        <v/>
      </c>
      <c r="J120" s="12" t="n"/>
      <c r="K120" s="12" t="n"/>
      <c r="L120" s="12" t="n"/>
      <c r="M120" s="12" t="n"/>
      <c r="N120" s="12" t="n"/>
      <c r="O120" s="12" t="n"/>
      <c r="P120" s="13">
        <f>IF($A120="","",IF($J120="SL",IF(AND((MAX(0,MIN($I120,IF(OR($E120="",Settings!$B$3=""),0,DATEDIF($E120,EOMONTH(Settings!$B$3,0)+1,"m")))))&gt;0,(MAX(0,MIN($I120,IF(OR($E120="",Settings!$B$3=""),0,DATEDIF($E120,EOMONTH(Settings!$B$3,0)+1,"m")))))&lt;=$I120),(IFERROR(($F120-$G120)/$I120,0)),0),IF($J120="DDB",IF((MAX(0,MIN($I120,IF(OR($E120="",Settings!$B$3=""),0,DATEDIF($E120,EOMONTH(Settings!$B$3,0)+1,"m")))))=0,0,VDB($F120,$G120,$I120,(MAX(0,MIN($I120,IF(OR($E120="",Settings!$B$3=""),0,DATEDIF($E120,EOMONTH(Settings!$B$3,0)+1,"m")))))-1,(MAX(0,MIN($I120,IF(OR($E120="",Settings!$B$3=""),0,DATEDIF($E120,EOMONTH(Settings!$B$3,0)+1,"m"))))),2,TRUE)),0)))</f>
        <v/>
      </c>
      <c r="Q120" s="13">
        <f>IF($A120="","",IF($J120="SL",(MAX(0,MIN($I120,IF(OR($E120="",Settings!$B$3=""),0,DATEDIF($E120,EOMONTH(Settings!$B$3,0)+1,"m")))))*(IFERROR(($F120-$G120)/$I120,0)),IF($J120="DDB",IF((MAX(0,MIN($I120,IF(OR($E120="",Settings!$B$3=""),0,DATEDIF($E120,EOMONTH(Settings!$B$3,0)+1,"m")))))=0,0,VDB($F120,$G120,$I120,0,(MAX(0,MIN($I120,IF(OR($E120="",Settings!$B$3=""),0,DATEDIF($E120,EOMONTH(Settings!$B$3,0)+1,"m"))))),2,TRUE)),0)))</f>
        <v/>
      </c>
      <c r="R120" s="13">
        <f>IF($A120="","",MAX(0,$F120-$Q120))</f>
        <v/>
      </c>
    </row>
    <row r="121">
      <c r="A121" s="12" t="n"/>
      <c r="B121" s="12" t="n"/>
      <c r="C121" s="12" t="n"/>
      <c r="D121" s="14" t="n"/>
      <c r="E121" s="14" t="n"/>
      <c r="F121" s="13" t="n"/>
      <c r="G121" s="13" t="n"/>
      <c r="H121" s="12" t="n"/>
      <c r="I121" s="12">
        <f>IF($H121="","",$H121*12)</f>
        <v/>
      </c>
      <c r="J121" s="12" t="n"/>
      <c r="K121" s="12" t="n"/>
      <c r="L121" s="12" t="n"/>
      <c r="M121" s="12" t="n"/>
      <c r="N121" s="12" t="n"/>
      <c r="O121" s="12" t="n"/>
      <c r="P121" s="13">
        <f>IF($A121="","",IF($J121="SL",IF(AND((MAX(0,MIN($I121,IF(OR($E121="",Settings!$B$3=""),0,DATEDIF($E121,EOMONTH(Settings!$B$3,0)+1,"m")))))&gt;0,(MAX(0,MIN($I121,IF(OR($E121="",Settings!$B$3=""),0,DATEDIF($E121,EOMONTH(Settings!$B$3,0)+1,"m")))))&lt;=$I121),(IFERROR(($F121-$G121)/$I121,0)),0),IF($J121="DDB",IF((MAX(0,MIN($I121,IF(OR($E121="",Settings!$B$3=""),0,DATEDIF($E121,EOMONTH(Settings!$B$3,0)+1,"m")))))=0,0,VDB($F121,$G121,$I121,(MAX(0,MIN($I121,IF(OR($E121="",Settings!$B$3=""),0,DATEDIF($E121,EOMONTH(Settings!$B$3,0)+1,"m")))))-1,(MAX(0,MIN($I121,IF(OR($E121="",Settings!$B$3=""),0,DATEDIF($E121,EOMONTH(Settings!$B$3,0)+1,"m"))))),2,TRUE)),0)))</f>
        <v/>
      </c>
      <c r="Q121" s="13">
        <f>IF($A121="","",IF($J121="SL",(MAX(0,MIN($I121,IF(OR($E121="",Settings!$B$3=""),0,DATEDIF($E121,EOMONTH(Settings!$B$3,0)+1,"m")))))*(IFERROR(($F121-$G121)/$I121,0)),IF($J121="DDB",IF((MAX(0,MIN($I121,IF(OR($E121="",Settings!$B$3=""),0,DATEDIF($E121,EOMONTH(Settings!$B$3,0)+1,"m")))))=0,0,VDB($F121,$G121,$I121,0,(MAX(0,MIN($I121,IF(OR($E121="",Settings!$B$3=""),0,DATEDIF($E121,EOMONTH(Settings!$B$3,0)+1,"m"))))),2,TRUE)),0)))</f>
        <v/>
      </c>
      <c r="R121" s="13">
        <f>IF($A121="","",MAX(0,$F121-$Q121))</f>
        <v/>
      </c>
    </row>
    <row r="122">
      <c r="A122" s="12" t="n"/>
      <c r="B122" s="12" t="n"/>
      <c r="C122" s="12" t="n"/>
      <c r="D122" s="14" t="n"/>
      <c r="E122" s="14" t="n"/>
      <c r="F122" s="13" t="n"/>
      <c r="G122" s="13" t="n"/>
      <c r="H122" s="12" t="n"/>
      <c r="I122" s="12">
        <f>IF($H122="","",$H122*12)</f>
        <v/>
      </c>
      <c r="J122" s="12" t="n"/>
      <c r="K122" s="12" t="n"/>
      <c r="L122" s="12" t="n"/>
      <c r="M122" s="12" t="n"/>
      <c r="N122" s="12" t="n"/>
      <c r="O122" s="12" t="n"/>
      <c r="P122" s="13">
        <f>IF($A122="","",IF($J122="SL",IF(AND((MAX(0,MIN($I122,IF(OR($E122="",Settings!$B$3=""),0,DATEDIF($E122,EOMONTH(Settings!$B$3,0)+1,"m")))))&gt;0,(MAX(0,MIN($I122,IF(OR($E122="",Settings!$B$3=""),0,DATEDIF($E122,EOMONTH(Settings!$B$3,0)+1,"m")))))&lt;=$I122),(IFERROR(($F122-$G122)/$I122,0)),0),IF($J122="DDB",IF((MAX(0,MIN($I122,IF(OR($E122="",Settings!$B$3=""),0,DATEDIF($E122,EOMONTH(Settings!$B$3,0)+1,"m")))))=0,0,VDB($F122,$G122,$I122,(MAX(0,MIN($I122,IF(OR($E122="",Settings!$B$3=""),0,DATEDIF($E122,EOMONTH(Settings!$B$3,0)+1,"m")))))-1,(MAX(0,MIN($I122,IF(OR($E122="",Settings!$B$3=""),0,DATEDIF($E122,EOMONTH(Settings!$B$3,0)+1,"m"))))),2,TRUE)),0)))</f>
        <v/>
      </c>
      <c r="Q122" s="13">
        <f>IF($A122="","",IF($J122="SL",(MAX(0,MIN($I122,IF(OR($E122="",Settings!$B$3=""),0,DATEDIF($E122,EOMONTH(Settings!$B$3,0)+1,"m")))))*(IFERROR(($F122-$G122)/$I122,0)),IF($J122="DDB",IF((MAX(0,MIN($I122,IF(OR($E122="",Settings!$B$3=""),0,DATEDIF($E122,EOMONTH(Settings!$B$3,0)+1,"m")))))=0,0,VDB($F122,$G122,$I122,0,(MAX(0,MIN($I122,IF(OR($E122="",Settings!$B$3=""),0,DATEDIF($E122,EOMONTH(Settings!$B$3,0)+1,"m"))))),2,TRUE)),0)))</f>
        <v/>
      </c>
      <c r="R122" s="13">
        <f>IF($A122="","",MAX(0,$F122-$Q122))</f>
        <v/>
      </c>
    </row>
    <row r="123">
      <c r="A123" s="12" t="n"/>
      <c r="B123" s="12" t="n"/>
      <c r="C123" s="12" t="n"/>
      <c r="D123" s="14" t="n"/>
      <c r="E123" s="14" t="n"/>
      <c r="F123" s="13" t="n"/>
      <c r="G123" s="13" t="n"/>
      <c r="H123" s="12" t="n"/>
      <c r="I123" s="12">
        <f>IF($H123="","",$H123*12)</f>
        <v/>
      </c>
      <c r="J123" s="12" t="n"/>
      <c r="K123" s="12" t="n"/>
      <c r="L123" s="12" t="n"/>
      <c r="M123" s="12" t="n"/>
      <c r="N123" s="12" t="n"/>
      <c r="O123" s="12" t="n"/>
      <c r="P123" s="13">
        <f>IF($A123="","",IF($J123="SL",IF(AND((MAX(0,MIN($I123,IF(OR($E123="",Settings!$B$3=""),0,DATEDIF($E123,EOMONTH(Settings!$B$3,0)+1,"m")))))&gt;0,(MAX(0,MIN($I123,IF(OR($E123="",Settings!$B$3=""),0,DATEDIF($E123,EOMONTH(Settings!$B$3,0)+1,"m")))))&lt;=$I123),(IFERROR(($F123-$G123)/$I123,0)),0),IF($J123="DDB",IF((MAX(0,MIN($I123,IF(OR($E123="",Settings!$B$3=""),0,DATEDIF($E123,EOMONTH(Settings!$B$3,0)+1,"m")))))=0,0,VDB($F123,$G123,$I123,(MAX(0,MIN($I123,IF(OR($E123="",Settings!$B$3=""),0,DATEDIF($E123,EOMONTH(Settings!$B$3,0)+1,"m")))))-1,(MAX(0,MIN($I123,IF(OR($E123="",Settings!$B$3=""),0,DATEDIF($E123,EOMONTH(Settings!$B$3,0)+1,"m"))))),2,TRUE)),0)))</f>
        <v/>
      </c>
      <c r="Q123" s="13">
        <f>IF($A123="","",IF($J123="SL",(MAX(0,MIN($I123,IF(OR($E123="",Settings!$B$3=""),0,DATEDIF($E123,EOMONTH(Settings!$B$3,0)+1,"m")))))*(IFERROR(($F123-$G123)/$I123,0)),IF($J123="DDB",IF((MAX(0,MIN($I123,IF(OR($E123="",Settings!$B$3=""),0,DATEDIF($E123,EOMONTH(Settings!$B$3,0)+1,"m")))))=0,0,VDB($F123,$G123,$I123,0,(MAX(0,MIN($I123,IF(OR($E123="",Settings!$B$3=""),0,DATEDIF($E123,EOMONTH(Settings!$B$3,0)+1,"m"))))),2,TRUE)),0)))</f>
        <v/>
      </c>
      <c r="R123" s="13">
        <f>IF($A123="","",MAX(0,$F123-$Q123))</f>
        <v/>
      </c>
    </row>
    <row r="124">
      <c r="A124" s="12" t="n"/>
      <c r="B124" s="12" t="n"/>
      <c r="C124" s="12" t="n"/>
      <c r="D124" s="14" t="n"/>
      <c r="E124" s="14" t="n"/>
      <c r="F124" s="13" t="n"/>
      <c r="G124" s="13" t="n"/>
      <c r="H124" s="12" t="n"/>
      <c r="I124" s="12">
        <f>IF($H124="","",$H124*12)</f>
        <v/>
      </c>
      <c r="J124" s="12" t="n"/>
      <c r="K124" s="12" t="n"/>
      <c r="L124" s="12" t="n"/>
      <c r="M124" s="12" t="n"/>
      <c r="N124" s="12" t="n"/>
      <c r="O124" s="12" t="n"/>
      <c r="P124" s="13">
        <f>IF($A124="","",IF($J124="SL",IF(AND((MAX(0,MIN($I124,IF(OR($E124="",Settings!$B$3=""),0,DATEDIF($E124,EOMONTH(Settings!$B$3,0)+1,"m")))))&gt;0,(MAX(0,MIN($I124,IF(OR($E124="",Settings!$B$3=""),0,DATEDIF($E124,EOMONTH(Settings!$B$3,0)+1,"m")))))&lt;=$I124),(IFERROR(($F124-$G124)/$I124,0)),0),IF($J124="DDB",IF((MAX(0,MIN($I124,IF(OR($E124="",Settings!$B$3=""),0,DATEDIF($E124,EOMONTH(Settings!$B$3,0)+1,"m")))))=0,0,VDB($F124,$G124,$I124,(MAX(0,MIN($I124,IF(OR($E124="",Settings!$B$3=""),0,DATEDIF($E124,EOMONTH(Settings!$B$3,0)+1,"m")))))-1,(MAX(0,MIN($I124,IF(OR($E124="",Settings!$B$3=""),0,DATEDIF($E124,EOMONTH(Settings!$B$3,0)+1,"m"))))),2,TRUE)),0)))</f>
        <v/>
      </c>
      <c r="Q124" s="13">
        <f>IF($A124="","",IF($J124="SL",(MAX(0,MIN($I124,IF(OR($E124="",Settings!$B$3=""),0,DATEDIF($E124,EOMONTH(Settings!$B$3,0)+1,"m")))))*(IFERROR(($F124-$G124)/$I124,0)),IF($J124="DDB",IF((MAX(0,MIN($I124,IF(OR($E124="",Settings!$B$3=""),0,DATEDIF($E124,EOMONTH(Settings!$B$3,0)+1,"m")))))=0,0,VDB($F124,$G124,$I124,0,(MAX(0,MIN($I124,IF(OR($E124="",Settings!$B$3=""),0,DATEDIF($E124,EOMONTH(Settings!$B$3,0)+1,"m"))))),2,TRUE)),0)))</f>
        <v/>
      </c>
      <c r="R124" s="13">
        <f>IF($A124="","",MAX(0,$F124-$Q124))</f>
        <v/>
      </c>
    </row>
    <row r="125">
      <c r="A125" s="12" t="n"/>
      <c r="B125" s="12" t="n"/>
      <c r="C125" s="12" t="n"/>
      <c r="D125" s="14" t="n"/>
      <c r="E125" s="14" t="n"/>
      <c r="F125" s="13" t="n"/>
      <c r="G125" s="13" t="n"/>
      <c r="H125" s="12" t="n"/>
      <c r="I125" s="12">
        <f>IF($H125="","",$H125*12)</f>
        <v/>
      </c>
      <c r="J125" s="12" t="n"/>
      <c r="K125" s="12" t="n"/>
      <c r="L125" s="12" t="n"/>
      <c r="M125" s="12" t="n"/>
      <c r="N125" s="12" t="n"/>
      <c r="O125" s="12" t="n"/>
      <c r="P125" s="13">
        <f>IF($A125="","",IF($J125="SL",IF(AND((MAX(0,MIN($I125,IF(OR($E125="",Settings!$B$3=""),0,DATEDIF($E125,EOMONTH(Settings!$B$3,0)+1,"m")))))&gt;0,(MAX(0,MIN($I125,IF(OR($E125="",Settings!$B$3=""),0,DATEDIF($E125,EOMONTH(Settings!$B$3,0)+1,"m")))))&lt;=$I125),(IFERROR(($F125-$G125)/$I125,0)),0),IF($J125="DDB",IF((MAX(0,MIN($I125,IF(OR($E125="",Settings!$B$3=""),0,DATEDIF($E125,EOMONTH(Settings!$B$3,0)+1,"m")))))=0,0,VDB($F125,$G125,$I125,(MAX(0,MIN($I125,IF(OR($E125="",Settings!$B$3=""),0,DATEDIF($E125,EOMONTH(Settings!$B$3,0)+1,"m")))))-1,(MAX(0,MIN($I125,IF(OR($E125="",Settings!$B$3=""),0,DATEDIF($E125,EOMONTH(Settings!$B$3,0)+1,"m"))))),2,TRUE)),0)))</f>
        <v/>
      </c>
      <c r="Q125" s="13">
        <f>IF($A125="","",IF($J125="SL",(MAX(0,MIN($I125,IF(OR($E125="",Settings!$B$3=""),0,DATEDIF($E125,EOMONTH(Settings!$B$3,0)+1,"m")))))*(IFERROR(($F125-$G125)/$I125,0)),IF($J125="DDB",IF((MAX(0,MIN($I125,IF(OR($E125="",Settings!$B$3=""),0,DATEDIF($E125,EOMONTH(Settings!$B$3,0)+1,"m")))))=0,0,VDB($F125,$G125,$I125,0,(MAX(0,MIN($I125,IF(OR($E125="",Settings!$B$3=""),0,DATEDIF($E125,EOMONTH(Settings!$B$3,0)+1,"m"))))),2,TRUE)),0)))</f>
        <v/>
      </c>
      <c r="R125" s="13">
        <f>IF($A125="","",MAX(0,$F125-$Q125))</f>
        <v/>
      </c>
    </row>
    <row r="126">
      <c r="A126" s="12" t="n"/>
      <c r="B126" s="12" t="n"/>
      <c r="C126" s="12" t="n"/>
      <c r="D126" s="14" t="n"/>
      <c r="E126" s="14" t="n"/>
      <c r="F126" s="13" t="n"/>
      <c r="G126" s="13" t="n"/>
      <c r="H126" s="12" t="n"/>
      <c r="I126" s="12">
        <f>IF($H126="","",$H126*12)</f>
        <v/>
      </c>
      <c r="J126" s="12" t="n"/>
      <c r="K126" s="12" t="n"/>
      <c r="L126" s="12" t="n"/>
      <c r="M126" s="12" t="n"/>
      <c r="N126" s="12" t="n"/>
      <c r="O126" s="12" t="n"/>
      <c r="P126" s="13">
        <f>IF($A126="","",IF($J126="SL",IF(AND((MAX(0,MIN($I126,IF(OR($E126="",Settings!$B$3=""),0,DATEDIF($E126,EOMONTH(Settings!$B$3,0)+1,"m")))))&gt;0,(MAX(0,MIN($I126,IF(OR($E126="",Settings!$B$3=""),0,DATEDIF($E126,EOMONTH(Settings!$B$3,0)+1,"m")))))&lt;=$I126),(IFERROR(($F126-$G126)/$I126,0)),0),IF($J126="DDB",IF((MAX(0,MIN($I126,IF(OR($E126="",Settings!$B$3=""),0,DATEDIF($E126,EOMONTH(Settings!$B$3,0)+1,"m")))))=0,0,VDB($F126,$G126,$I126,(MAX(0,MIN($I126,IF(OR($E126="",Settings!$B$3=""),0,DATEDIF($E126,EOMONTH(Settings!$B$3,0)+1,"m")))))-1,(MAX(0,MIN($I126,IF(OR($E126="",Settings!$B$3=""),0,DATEDIF($E126,EOMONTH(Settings!$B$3,0)+1,"m"))))),2,TRUE)),0)))</f>
        <v/>
      </c>
      <c r="Q126" s="13">
        <f>IF($A126="","",IF($J126="SL",(MAX(0,MIN($I126,IF(OR($E126="",Settings!$B$3=""),0,DATEDIF($E126,EOMONTH(Settings!$B$3,0)+1,"m")))))*(IFERROR(($F126-$G126)/$I126,0)),IF($J126="DDB",IF((MAX(0,MIN($I126,IF(OR($E126="",Settings!$B$3=""),0,DATEDIF($E126,EOMONTH(Settings!$B$3,0)+1,"m")))))=0,0,VDB($F126,$G126,$I126,0,(MAX(0,MIN($I126,IF(OR($E126="",Settings!$B$3=""),0,DATEDIF($E126,EOMONTH(Settings!$B$3,0)+1,"m"))))),2,TRUE)),0)))</f>
        <v/>
      </c>
      <c r="R126" s="13">
        <f>IF($A126="","",MAX(0,$F126-$Q126))</f>
        <v/>
      </c>
    </row>
    <row r="127">
      <c r="A127" s="12" t="n"/>
      <c r="B127" s="12" t="n"/>
      <c r="C127" s="12" t="n"/>
      <c r="D127" s="14" t="n"/>
      <c r="E127" s="14" t="n"/>
      <c r="F127" s="13" t="n"/>
      <c r="G127" s="13" t="n"/>
      <c r="H127" s="12" t="n"/>
      <c r="I127" s="12">
        <f>IF($H127="","",$H127*12)</f>
        <v/>
      </c>
      <c r="J127" s="12" t="n"/>
      <c r="K127" s="12" t="n"/>
      <c r="L127" s="12" t="n"/>
      <c r="M127" s="12" t="n"/>
      <c r="N127" s="12" t="n"/>
      <c r="O127" s="12" t="n"/>
      <c r="P127" s="13">
        <f>IF($A127="","",IF($J127="SL",IF(AND((MAX(0,MIN($I127,IF(OR($E127="",Settings!$B$3=""),0,DATEDIF($E127,EOMONTH(Settings!$B$3,0)+1,"m")))))&gt;0,(MAX(0,MIN($I127,IF(OR($E127="",Settings!$B$3=""),0,DATEDIF($E127,EOMONTH(Settings!$B$3,0)+1,"m")))))&lt;=$I127),(IFERROR(($F127-$G127)/$I127,0)),0),IF($J127="DDB",IF((MAX(0,MIN($I127,IF(OR($E127="",Settings!$B$3=""),0,DATEDIF($E127,EOMONTH(Settings!$B$3,0)+1,"m")))))=0,0,VDB($F127,$G127,$I127,(MAX(0,MIN($I127,IF(OR($E127="",Settings!$B$3=""),0,DATEDIF($E127,EOMONTH(Settings!$B$3,0)+1,"m")))))-1,(MAX(0,MIN($I127,IF(OR($E127="",Settings!$B$3=""),0,DATEDIF($E127,EOMONTH(Settings!$B$3,0)+1,"m"))))),2,TRUE)),0)))</f>
        <v/>
      </c>
      <c r="Q127" s="13">
        <f>IF($A127="","",IF($J127="SL",(MAX(0,MIN($I127,IF(OR($E127="",Settings!$B$3=""),0,DATEDIF($E127,EOMONTH(Settings!$B$3,0)+1,"m")))))*(IFERROR(($F127-$G127)/$I127,0)),IF($J127="DDB",IF((MAX(0,MIN($I127,IF(OR($E127="",Settings!$B$3=""),0,DATEDIF($E127,EOMONTH(Settings!$B$3,0)+1,"m")))))=0,0,VDB($F127,$G127,$I127,0,(MAX(0,MIN($I127,IF(OR($E127="",Settings!$B$3=""),0,DATEDIF($E127,EOMONTH(Settings!$B$3,0)+1,"m"))))),2,TRUE)),0)))</f>
        <v/>
      </c>
      <c r="R127" s="13">
        <f>IF($A127="","",MAX(0,$F127-$Q127))</f>
        <v/>
      </c>
    </row>
    <row r="128">
      <c r="A128" s="12" t="n"/>
      <c r="B128" s="12" t="n"/>
      <c r="C128" s="12" t="n"/>
      <c r="D128" s="14" t="n"/>
      <c r="E128" s="14" t="n"/>
      <c r="F128" s="13" t="n"/>
      <c r="G128" s="13" t="n"/>
      <c r="H128" s="12" t="n"/>
      <c r="I128" s="12">
        <f>IF($H128="","",$H128*12)</f>
        <v/>
      </c>
      <c r="J128" s="12" t="n"/>
      <c r="K128" s="12" t="n"/>
      <c r="L128" s="12" t="n"/>
      <c r="M128" s="12" t="n"/>
      <c r="N128" s="12" t="n"/>
      <c r="O128" s="12" t="n"/>
      <c r="P128" s="13">
        <f>IF($A128="","",IF($J128="SL",IF(AND((MAX(0,MIN($I128,IF(OR($E128="",Settings!$B$3=""),0,DATEDIF($E128,EOMONTH(Settings!$B$3,0)+1,"m")))))&gt;0,(MAX(0,MIN($I128,IF(OR($E128="",Settings!$B$3=""),0,DATEDIF($E128,EOMONTH(Settings!$B$3,0)+1,"m")))))&lt;=$I128),(IFERROR(($F128-$G128)/$I128,0)),0),IF($J128="DDB",IF((MAX(0,MIN($I128,IF(OR($E128="",Settings!$B$3=""),0,DATEDIF($E128,EOMONTH(Settings!$B$3,0)+1,"m")))))=0,0,VDB($F128,$G128,$I128,(MAX(0,MIN($I128,IF(OR($E128="",Settings!$B$3=""),0,DATEDIF($E128,EOMONTH(Settings!$B$3,0)+1,"m")))))-1,(MAX(0,MIN($I128,IF(OR($E128="",Settings!$B$3=""),0,DATEDIF($E128,EOMONTH(Settings!$B$3,0)+1,"m"))))),2,TRUE)),0)))</f>
        <v/>
      </c>
      <c r="Q128" s="13">
        <f>IF($A128="","",IF($J128="SL",(MAX(0,MIN($I128,IF(OR($E128="",Settings!$B$3=""),0,DATEDIF($E128,EOMONTH(Settings!$B$3,0)+1,"m")))))*(IFERROR(($F128-$G128)/$I128,0)),IF($J128="DDB",IF((MAX(0,MIN($I128,IF(OR($E128="",Settings!$B$3=""),0,DATEDIF($E128,EOMONTH(Settings!$B$3,0)+1,"m")))))=0,0,VDB($F128,$G128,$I128,0,(MAX(0,MIN($I128,IF(OR($E128="",Settings!$B$3=""),0,DATEDIF($E128,EOMONTH(Settings!$B$3,0)+1,"m"))))),2,TRUE)),0)))</f>
        <v/>
      </c>
      <c r="R128" s="13">
        <f>IF($A128="","",MAX(0,$F128-$Q128))</f>
        <v/>
      </c>
    </row>
    <row r="129">
      <c r="A129" s="12" t="n"/>
      <c r="B129" s="12" t="n"/>
      <c r="C129" s="12" t="n"/>
      <c r="D129" s="14" t="n"/>
      <c r="E129" s="14" t="n"/>
      <c r="F129" s="13" t="n"/>
      <c r="G129" s="13" t="n"/>
      <c r="H129" s="12" t="n"/>
      <c r="I129" s="12">
        <f>IF($H129="","",$H129*12)</f>
        <v/>
      </c>
      <c r="J129" s="12" t="n"/>
      <c r="K129" s="12" t="n"/>
      <c r="L129" s="12" t="n"/>
      <c r="M129" s="12" t="n"/>
      <c r="N129" s="12" t="n"/>
      <c r="O129" s="12" t="n"/>
      <c r="P129" s="13">
        <f>IF($A129="","",IF($J129="SL",IF(AND((MAX(0,MIN($I129,IF(OR($E129="",Settings!$B$3=""),0,DATEDIF($E129,EOMONTH(Settings!$B$3,0)+1,"m")))))&gt;0,(MAX(0,MIN($I129,IF(OR($E129="",Settings!$B$3=""),0,DATEDIF($E129,EOMONTH(Settings!$B$3,0)+1,"m")))))&lt;=$I129),(IFERROR(($F129-$G129)/$I129,0)),0),IF($J129="DDB",IF((MAX(0,MIN($I129,IF(OR($E129="",Settings!$B$3=""),0,DATEDIF($E129,EOMONTH(Settings!$B$3,0)+1,"m")))))=0,0,VDB($F129,$G129,$I129,(MAX(0,MIN($I129,IF(OR($E129="",Settings!$B$3=""),0,DATEDIF($E129,EOMONTH(Settings!$B$3,0)+1,"m")))))-1,(MAX(0,MIN($I129,IF(OR($E129="",Settings!$B$3=""),0,DATEDIF($E129,EOMONTH(Settings!$B$3,0)+1,"m"))))),2,TRUE)),0)))</f>
        <v/>
      </c>
      <c r="Q129" s="13">
        <f>IF($A129="","",IF($J129="SL",(MAX(0,MIN($I129,IF(OR($E129="",Settings!$B$3=""),0,DATEDIF($E129,EOMONTH(Settings!$B$3,0)+1,"m")))))*(IFERROR(($F129-$G129)/$I129,0)),IF($J129="DDB",IF((MAX(0,MIN($I129,IF(OR($E129="",Settings!$B$3=""),0,DATEDIF($E129,EOMONTH(Settings!$B$3,0)+1,"m")))))=0,0,VDB($F129,$G129,$I129,0,(MAX(0,MIN($I129,IF(OR($E129="",Settings!$B$3=""),0,DATEDIF($E129,EOMONTH(Settings!$B$3,0)+1,"m"))))),2,TRUE)),0)))</f>
        <v/>
      </c>
      <c r="R129" s="13">
        <f>IF($A129="","",MAX(0,$F129-$Q129))</f>
        <v/>
      </c>
    </row>
    <row r="130">
      <c r="A130" s="12" t="n"/>
      <c r="B130" s="12" t="n"/>
      <c r="C130" s="12" t="n"/>
      <c r="D130" s="14" t="n"/>
      <c r="E130" s="14" t="n"/>
      <c r="F130" s="13" t="n"/>
      <c r="G130" s="13" t="n"/>
      <c r="H130" s="12" t="n"/>
      <c r="I130" s="12">
        <f>IF($H130="","",$H130*12)</f>
        <v/>
      </c>
      <c r="J130" s="12" t="n"/>
      <c r="K130" s="12" t="n"/>
      <c r="L130" s="12" t="n"/>
      <c r="M130" s="12" t="n"/>
      <c r="N130" s="12" t="n"/>
      <c r="O130" s="12" t="n"/>
      <c r="P130" s="13">
        <f>IF($A130="","",IF($J130="SL",IF(AND((MAX(0,MIN($I130,IF(OR($E130="",Settings!$B$3=""),0,DATEDIF($E130,EOMONTH(Settings!$B$3,0)+1,"m")))))&gt;0,(MAX(0,MIN($I130,IF(OR($E130="",Settings!$B$3=""),0,DATEDIF($E130,EOMONTH(Settings!$B$3,0)+1,"m")))))&lt;=$I130),(IFERROR(($F130-$G130)/$I130,0)),0),IF($J130="DDB",IF((MAX(0,MIN($I130,IF(OR($E130="",Settings!$B$3=""),0,DATEDIF($E130,EOMONTH(Settings!$B$3,0)+1,"m")))))=0,0,VDB($F130,$G130,$I130,(MAX(0,MIN($I130,IF(OR($E130="",Settings!$B$3=""),0,DATEDIF($E130,EOMONTH(Settings!$B$3,0)+1,"m")))))-1,(MAX(0,MIN($I130,IF(OR($E130="",Settings!$B$3=""),0,DATEDIF($E130,EOMONTH(Settings!$B$3,0)+1,"m"))))),2,TRUE)),0)))</f>
        <v/>
      </c>
      <c r="Q130" s="13">
        <f>IF($A130="","",IF($J130="SL",(MAX(0,MIN($I130,IF(OR($E130="",Settings!$B$3=""),0,DATEDIF($E130,EOMONTH(Settings!$B$3,0)+1,"m")))))*(IFERROR(($F130-$G130)/$I130,0)),IF($J130="DDB",IF((MAX(0,MIN($I130,IF(OR($E130="",Settings!$B$3=""),0,DATEDIF($E130,EOMONTH(Settings!$B$3,0)+1,"m")))))=0,0,VDB($F130,$G130,$I130,0,(MAX(0,MIN($I130,IF(OR($E130="",Settings!$B$3=""),0,DATEDIF($E130,EOMONTH(Settings!$B$3,0)+1,"m"))))),2,TRUE)),0)))</f>
        <v/>
      </c>
      <c r="R130" s="13">
        <f>IF($A130="","",MAX(0,$F130-$Q130))</f>
        <v/>
      </c>
    </row>
    <row r="131">
      <c r="A131" s="12" t="n"/>
      <c r="B131" s="12" t="n"/>
      <c r="C131" s="12" t="n"/>
      <c r="D131" s="14" t="n"/>
      <c r="E131" s="14" t="n"/>
      <c r="F131" s="13" t="n"/>
      <c r="G131" s="13" t="n"/>
      <c r="H131" s="12" t="n"/>
      <c r="I131" s="12">
        <f>IF($H131="","",$H131*12)</f>
        <v/>
      </c>
      <c r="J131" s="12" t="n"/>
      <c r="K131" s="12" t="n"/>
      <c r="L131" s="12" t="n"/>
      <c r="M131" s="12" t="n"/>
      <c r="N131" s="12" t="n"/>
      <c r="O131" s="12" t="n"/>
      <c r="P131" s="13">
        <f>IF($A131="","",IF($J131="SL",IF(AND((MAX(0,MIN($I131,IF(OR($E131="",Settings!$B$3=""),0,DATEDIF($E131,EOMONTH(Settings!$B$3,0)+1,"m")))))&gt;0,(MAX(0,MIN($I131,IF(OR($E131="",Settings!$B$3=""),0,DATEDIF($E131,EOMONTH(Settings!$B$3,0)+1,"m")))))&lt;=$I131),(IFERROR(($F131-$G131)/$I131,0)),0),IF($J131="DDB",IF((MAX(0,MIN($I131,IF(OR($E131="",Settings!$B$3=""),0,DATEDIF($E131,EOMONTH(Settings!$B$3,0)+1,"m")))))=0,0,VDB($F131,$G131,$I131,(MAX(0,MIN($I131,IF(OR($E131="",Settings!$B$3=""),0,DATEDIF($E131,EOMONTH(Settings!$B$3,0)+1,"m")))))-1,(MAX(0,MIN($I131,IF(OR($E131="",Settings!$B$3=""),0,DATEDIF($E131,EOMONTH(Settings!$B$3,0)+1,"m"))))),2,TRUE)),0)))</f>
        <v/>
      </c>
      <c r="Q131" s="13">
        <f>IF($A131="","",IF($J131="SL",(MAX(0,MIN($I131,IF(OR($E131="",Settings!$B$3=""),0,DATEDIF($E131,EOMONTH(Settings!$B$3,0)+1,"m")))))*(IFERROR(($F131-$G131)/$I131,0)),IF($J131="DDB",IF((MAX(0,MIN($I131,IF(OR($E131="",Settings!$B$3=""),0,DATEDIF($E131,EOMONTH(Settings!$B$3,0)+1,"m")))))=0,0,VDB($F131,$G131,$I131,0,(MAX(0,MIN($I131,IF(OR($E131="",Settings!$B$3=""),0,DATEDIF($E131,EOMONTH(Settings!$B$3,0)+1,"m"))))),2,TRUE)),0)))</f>
        <v/>
      </c>
      <c r="R131" s="13">
        <f>IF($A131="","",MAX(0,$F131-$Q131))</f>
        <v/>
      </c>
    </row>
    <row r="132">
      <c r="A132" s="12" t="n"/>
      <c r="B132" s="12" t="n"/>
      <c r="C132" s="12" t="n"/>
      <c r="D132" s="14" t="n"/>
      <c r="E132" s="14" t="n"/>
      <c r="F132" s="13" t="n"/>
      <c r="G132" s="13" t="n"/>
      <c r="H132" s="12" t="n"/>
      <c r="I132" s="12">
        <f>IF($H132="","",$H132*12)</f>
        <v/>
      </c>
      <c r="J132" s="12" t="n"/>
      <c r="K132" s="12" t="n"/>
      <c r="L132" s="12" t="n"/>
      <c r="M132" s="12" t="n"/>
      <c r="N132" s="12" t="n"/>
      <c r="O132" s="12" t="n"/>
      <c r="P132" s="13">
        <f>IF($A132="","",IF($J132="SL",IF(AND((MAX(0,MIN($I132,IF(OR($E132="",Settings!$B$3=""),0,DATEDIF($E132,EOMONTH(Settings!$B$3,0)+1,"m")))))&gt;0,(MAX(0,MIN($I132,IF(OR($E132="",Settings!$B$3=""),0,DATEDIF($E132,EOMONTH(Settings!$B$3,0)+1,"m")))))&lt;=$I132),(IFERROR(($F132-$G132)/$I132,0)),0),IF($J132="DDB",IF((MAX(0,MIN($I132,IF(OR($E132="",Settings!$B$3=""),0,DATEDIF($E132,EOMONTH(Settings!$B$3,0)+1,"m")))))=0,0,VDB($F132,$G132,$I132,(MAX(0,MIN($I132,IF(OR($E132="",Settings!$B$3=""),0,DATEDIF($E132,EOMONTH(Settings!$B$3,0)+1,"m")))))-1,(MAX(0,MIN($I132,IF(OR($E132="",Settings!$B$3=""),0,DATEDIF($E132,EOMONTH(Settings!$B$3,0)+1,"m"))))),2,TRUE)),0)))</f>
        <v/>
      </c>
      <c r="Q132" s="13">
        <f>IF($A132="","",IF($J132="SL",(MAX(0,MIN($I132,IF(OR($E132="",Settings!$B$3=""),0,DATEDIF($E132,EOMONTH(Settings!$B$3,0)+1,"m")))))*(IFERROR(($F132-$G132)/$I132,0)),IF($J132="DDB",IF((MAX(0,MIN($I132,IF(OR($E132="",Settings!$B$3=""),0,DATEDIF($E132,EOMONTH(Settings!$B$3,0)+1,"m")))))=0,0,VDB($F132,$G132,$I132,0,(MAX(0,MIN($I132,IF(OR($E132="",Settings!$B$3=""),0,DATEDIF($E132,EOMONTH(Settings!$B$3,0)+1,"m"))))),2,TRUE)),0)))</f>
        <v/>
      </c>
      <c r="R132" s="13">
        <f>IF($A132="","",MAX(0,$F132-$Q132))</f>
        <v/>
      </c>
    </row>
    <row r="133">
      <c r="A133" s="12" t="n"/>
      <c r="B133" s="12" t="n"/>
      <c r="C133" s="12" t="n"/>
      <c r="D133" s="14" t="n"/>
      <c r="E133" s="14" t="n"/>
      <c r="F133" s="13" t="n"/>
      <c r="G133" s="13" t="n"/>
      <c r="H133" s="12" t="n"/>
      <c r="I133" s="12">
        <f>IF($H133="","",$H133*12)</f>
        <v/>
      </c>
      <c r="J133" s="12" t="n"/>
      <c r="K133" s="12" t="n"/>
      <c r="L133" s="12" t="n"/>
      <c r="M133" s="12" t="n"/>
      <c r="N133" s="12" t="n"/>
      <c r="O133" s="12" t="n"/>
      <c r="P133" s="13">
        <f>IF($A133="","",IF($J133="SL",IF(AND((MAX(0,MIN($I133,IF(OR($E133="",Settings!$B$3=""),0,DATEDIF($E133,EOMONTH(Settings!$B$3,0)+1,"m")))))&gt;0,(MAX(0,MIN($I133,IF(OR($E133="",Settings!$B$3=""),0,DATEDIF($E133,EOMONTH(Settings!$B$3,0)+1,"m")))))&lt;=$I133),(IFERROR(($F133-$G133)/$I133,0)),0),IF($J133="DDB",IF((MAX(0,MIN($I133,IF(OR($E133="",Settings!$B$3=""),0,DATEDIF($E133,EOMONTH(Settings!$B$3,0)+1,"m")))))=0,0,VDB($F133,$G133,$I133,(MAX(0,MIN($I133,IF(OR($E133="",Settings!$B$3=""),0,DATEDIF($E133,EOMONTH(Settings!$B$3,0)+1,"m")))))-1,(MAX(0,MIN($I133,IF(OR($E133="",Settings!$B$3=""),0,DATEDIF($E133,EOMONTH(Settings!$B$3,0)+1,"m"))))),2,TRUE)),0)))</f>
        <v/>
      </c>
      <c r="Q133" s="13">
        <f>IF($A133="","",IF($J133="SL",(MAX(0,MIN($I133,IF(OR($E133="",Settings!$B$3=""),0,DATEDIF($E133,EOMONTH(Settings!$B$3,0)+1,"m")))))*(IFERROR(($F133-$G133)/$I133,0)),IF($J133="DDB",IF((MAX(0,MIN($I133,IF(OR($E133="",Settings!$B$3=""),0,DATEDIF($E133,EOMONTH(Settings!$B$3,0)+1,"m")))))=0,0,VDB($F133,$G133,$I133,0,(MAX(0,MIN($I133,IF(OR($E133="",Settings!$B$3=""),0,DATEDIF($E133,EOMONTH(Settings!$B$3,0)+1,"m"))))),2,TRUE)),0)))</f>
        <v/>
      </c>
      <c r="R133" s="13">
        <f>IF($A133="","",MAX(0,$F133-$Q133))</f>
        <v/>
      </c>
    </row>
    <row r="134">
      <c r="A134" s="12" t="n"/>
      <c r="B134" s="12" t="n"/>
      <c r="C134" s="12" t="n"/>
      <c r="D134" s="14" t="n"/>
      <c r="E134" s="14" t="n"/>
      <c r="F134" s="13" t="n"/>
      <c r="G134" s="13" t="n"/>
      <c r="H134" s="12" t="n"/>
      <c r="I134" s="12">
        <f>IF($H134="","",$H134*12)</f>
        <v/>
      </c>
      <c r="J134" s="12" t="n"/>
      <c r="K134" s="12" t="n"/>
      <c r="L134" s="12" t="n"/>
      <c r="M134" s="12" t="n"/>
      <c r="N134" s="12" t="n"/>
      <c r="O134" s="12" t="n"/>
      <c r="P134" s="13">
        <f>IF($A134="","",IF($J134="SL",IF(AND((MAX(0,MIN($I134,IF(OR($E134="",Settings!$B$3=""),0,DATEDIF($E134,EOMONTH(Settings!$B$3,0)+1,"m")))))&gt;0,(MAX(0,MIN($I134,IF(OR($E134="",Settings!$B$3=""),0,DATEDIF($E134,EOMONTH(Settings!$B$3,0)+1,"m")))))&lt;=$I134),(IFERROR(($F134-$G134)/$I134,0)),0),IF($J134="DDB",IF((MAX(0,MIN($I134,IF(OR($E134="",Settings!$B$3=""),0,DATEDIF($E134,EOMONTH(Settings!$B$3,0)+1,"m")))))=0,0,VDB($F134,$G134,$I134,(MAX(0,MIN($I134,IF(OR($E134="",Settings!$B$3=""),0,DATEDIF($E134,EOMONTH(Settings!$B$3,0)+1,"m")))))-1,(MAX(0,MIN($I134,IF(OR($E134="",Settings!$B$3=""),0,DATEDIF($E134,EOMONTH(Settings!$B$3,0)+1,"m"))))),2,TRUE)),0)))</f>
        <v/>
      </c>
      <c r="Q134" s="13">
        <f>IF($A134="","",IF($J134="SL",(MAX(0,MIN($I134,IF(OR($E134="",Settings!$B$3=""),0,DATEDIF($E134,EOMONTH(Settings!$B$3,0)+1,"m")))))*(IFERROR(($F134-$G134)/$I134,0)),IF($J134="DDB",IF((MAX(0,MIN($I134,IF(OR($E134="",Settings!$B$3=""),0,DATEDIF($E134,EOMONTH(Settings!$B$3,0)+1,"m")))))=0,0,VDB($F134,$G134,$I134,0,(MAX(0,MIN($I134,IF(OR($E134="",Settings!$B$3=""),0,DATEDIF($E134,EOMONTH(Settings!$B$3,0)+1,"m"))))),2,TRUE)),0)))</f>
        <v/>
      </c>
      <c r="R134" s="13">
        <f>IF($A134="","",MAX(0,$F134-$Q134))</f>
        <v/>
      </c>
    </row>
    <row r="135">
      <c r="A135" s="12" t="n"/>
      <c r="B135" s="12" t="n"/>
      <c r="C135" s="12" t="n"/>
      <c r="D135" s="14" t="n"/>
      <c r="E135" s="14" t="n"/>
      <c r="F135" s="13" t="n"/>
      <c r="G135" s="13" t="n"/>
      <c r="H135" s="12" t="n"/>
      <c r="I135" s="12">
        <f>IF($H135="","",$H135*12)</f>
        <v/>
      </c>
      <c r="J135" s="12" t="n"/>
      <c r="K135" s="12" t="n"/>
      <c r="L135" s="12" t="n"/>
      <c r="M135" s="12" t="n"/>
      <c r="N135" s="12" t="n"/>
      <c r="O135" s="12" t="n"/>
      <c r="P135" s="13">
        <f>IF($A135="","",IF($J135="SL",IF(AND((MAX(0,MIN($I135,IF(OR($E135="",Settings!$B$3=""),0,DATEDIF($E135,EOMONTH(Settings!$B$3,0)+1,"m")))))&gt;0,(MAX(0,MIN($I135,IF(OR($E135="",Settings!$B$3=""),0,DATEDIF($E135,EOMONTH(Settings!$B$3,0)+1,"m")))))&lt;=$I135),(IFERROR(($F135-$G135)/$I135,0)),0),IF($J135="DDB",IF((MAX(0,MIN($I135,IF(OR($E135="",Settings!$B$3=""),0,DATEDIF($E135,EOMONTH(Settings!$B$3,0)+1,"m")))))=0,0,VDB($F135,$G135,$I135,(MAX(0,MIN($I135,IF(OR($E135="",Settings!$B$3=""),0,DATEDIF($E135,EOMONTH(Settings!$B$3,0)+1,"m")))))-1,(MAX(0,MIN($I135,IF(OR($E135="",Settings!$B$3=""),0,DATEDIF($E135,EOMONTH(Settings!$B$3,0)+1,"m"))))),2,TRUE)),0)))</f>
        <v/>
      </c>
      <c r="Q135" s="13">
        <f>IF($A135="","",IF($J135="SL",(MAX(0,MIN($I135,IF(OR($E135="",Settings!$B$3=""),0,DATEDIF($E135,EOMONTH(Settings!$B$3,0)+1,"m")))))*(IFERROR(($F135-$G135)/$I135,0)),IF($J135="DDB",IF((MAX(0,MIN($I135,IF(OR($E135="",Settings!$B$3=""),0,DATEDIF($E135,EOMONTH(Settings!$B$3,0)+1,"m")))))=0,0,VDB($F135,$G135,$I135,0,(MAX(0,MIN($I135,IF(OR($E135="",Settings!$B$3=""),0,DATEDIF($E135,EOMONTH(Settings!$B$3,0)+1,"m"))))),2,TRUE)),0)))</f>
        <v/>
      </c>
      <c r="R135" s="13">
        <f>IF($A135="","",MAX(0,$F135-$Q135))</f>
        <v/>
      </c>
    </row>
    <row r="136">
      <c r="A136" s="12" t="n"/>
      <c r="B136" s="12" t="n"/>
      <c r="C136" s="12" t="n"/>
      <c r="D136" s="14" t="n"/>
      <c r="E136" s="14" t="n"/>
      <c r="F136" s="13" t="n"/>
      <c r="G136" s="13" t="n"/>
      <c r="H136" s="12" t="n"/>
      <c r="I136" s="12">
        <f>IF($H136="","",$H136*12)</f>
        <v/>
      </c>
      <c r="J136" s="12" t="n"/>
      <c r="K136" s="12" t="n"/>
      <c r="L136" s="12" t="n"/>
      <c r="M136" s="12" t="n"/>
      <c r="N136" s="12" t="n"/>
      <c r="O136" s="12" t="n"/>
      <c r="P136" s="13">
        <f>IF($A136="","",IF($J136="SL",IF(AND((MAX(0,MIN($I136,IF(OR($E136="",Settings!$B$3=""),0,DATEDIF($E136,EOMONTH(Settings!$B$3,0)+1,"m")))))&gt;0,(MAX(0,MIN($I136,IF(OR($E136="",Settings!$B$3=""),0,DATEDIF($E136,EOMONTH(Settings!$B$3,0)+1,"m")))))&lt;=$I136),(IFERROR(($F136-$G136)/$I136,0)),0),IF($J136="DDB",IF((MAX(0,MIN($I136,IF(OR($E136="",Settings!$B$3=""),0,DATEDIF($E136,EOMONTH(Settings!$B$3,0)+1,"m")))))=0,0,VDB($F136,$G136,$I136,(MAX(0,MIN($I136,IF(OR($E136="",Settings!$B$3=""),0,DATEDIF($E136,EOMONTH(Settings!$B$3,0)+1,"m")))))-1,(MAX(0,MIN($I136,IF(OR($E136="",Settings!$B$3=""),0,DATEDIF($E136,EOMONTH(Settings!$B$3,0)+1,"m"))))),2,TRUE)),0)))</f>
        <v/>
      </c>
      <c r="Q136" s="13">
        <f>IF($A136="","",IF($J136="SL",(MAX(0,MIN($I136,IF(OR($E136="",Settings!$B$3=""),0,DATEDIF($E136,EOMONTH(Settings!$B$3,0)+1,"m")))))*(IFERROR(($F136-$G136)/$I136,0)),IF($J136="DDB",IF((MAX(0,MIN($I136,IF(OR($E136="",Settings!$B$3=""),0,DATEDIF($E136,EOMONTH(Settings!$B$3,0)+1,"m")))))=0,0,VDB($F136,$G136,$I136,0,(MAX(0,MIN($I136,IF(OR($E136="",Settings!$B$3=""),0,DATEDIF($E136,EOMONTH(Settings!$B$3,0)+1,"m"))))),2,TRUE)),0)))</f>
        <v/>
      </c>
      <c r="R136" s="13">
        <f>IF($A136="","",MAX(0,$F136-$Q136))</f>
        <v/>
      </c>
    </row>
    <row r="137">
      <c r="A137" s="12" t="n"/>
      <c r="B137" s="12" t="n"/>
      <c r="C137" s="12" t="n"/>
      <c r="D137" s="14" t="n"/>
      <c r="E137" s="14" t="n"/>
      <c r="F137" s="13" t="n"/>
      <c r="G137" s="13" t="n"/>
      <c r="H137" s="12" t="n"/>
      <c r="I137" s="12">
        <f>IF($H137="","",$H137*12)</f>
        <v/>
      </c>
      <c r="J137" s="12" t="n"/>
      <c r="K137" s="12" t="n"/>
      <c r="L137" s="12" t="n"/>
      <c r="M137" s="12" t="n"/>
      <c r="N137" s="12" t="n"/>
      <c r="O137" s="12" t="n"/>
      <c r="P137" s="13">
        <f>IF($A137="","",IF($J137="SL",IF(AND((MAX(0,MIN($I137,IF(OR($E137="",Settings!$B$3=""),0,DATEDIF($E137,EOMONTH(Settings!$B$3,0)+1,"m")))))&gt;0,(MAX(0,MIN($I137,IF(OR($E137="",Settings!$B$3=""),0,DATEDIF($E137,EOMONTH(Settings!$B$3,0)+1,"m")))))&lt;=$I137),(IFERROR(($F137-$G137)/$I137,0)),0),IF($J137="DDB",IF((MAX(0,MIN($I137,IF(OR($E137="",Settings!$B$3=""),0,DATEDIF($E137,EOMONTH(Settings!$B$3,0)+1,"m")))))=0,0,VDB($F137,$G137,$I137,(MAX(0,MIN($I137,IF(OR($E137="",Settings!$B$3=""),0,DATEDIF($E137,EOMONTH(Settings!$B$3,0)+1,"m")))))-1,(MAX(0,MIN($I137,IF(OR($E137="",Settings!$B$3=""),0,DATEDIF($E137,EOMONTH(Settings!$B$3,0)+1,"m"))))),2,TRUE)),0)))</f>
        <v/>
      </c>
      <c r="Q137" s="13">
        <f>IF($A137="","",IF($J137="SL",(MAX(0,MIN($I137,IF(OR($E137="",Settings!$B$3=""),0,DATEDIF($E137,EOMONTH(Settings!$B$3,0)+1,"m")))))*(IFERROR(($F137-$G137)/$I137,0)),IF($J137="DDB",IF((MAX(0,MIN($I137,IF(OR($E137="",Settings!$B$3=""),0,DATEDIF($E137,EOMONTH(Settings!$B$3,0)+1,"m")))))=0,0,VDB($F137,$G137,$I137,0,(MAX(0,MIN($I137,IF(OR($E137="",Settings!$B$3=""),0,DATEDIF($E137,EOMONTH(Settings!$B$3,0)+1,"m"))))),2,TRUE)),0)))</f>
        <v/>
      </c>
      <c r="R137" s="13">
        <f>IF($A137="","",MAX(0,$F137-$Q137))</f>
        <v/>
      </c>
    </row>
    <row r="138">
      <c r="A138" s="12" t="n"/>
      <c r="B138" s="12" t="n"/>
      <c r="C138" s="12" t="n"/>
      <c r="D138" s="14" t="n"/>
      <c r="E138" s="14" t="n"/>
      <c r="F138" s="13" t="n"/>
      <c r="G138" s="13" t="n"/>
      <c r="H138" s="12" t="n"/>
      <c r="I138" s="12">
        <f>IF($H138="","",$H138*12)</f>
        <v/>
      </c>
      <c r="J138" s="12" t="n"/>
      <c r="K138" s="12" t="n"/>
      <c r="L138" s="12" t="n"/>
      <c r="M138" s="12" t="n"/>
      <c r="N138" s="12" t="n"/>
      <c r="O138" s="12" t="n"/>
      <c r="P138" s="13">
        <f>IF($A138="","",IF($J138="SL",IF(AND((MAX(0,MIN($I138,IF(OR($E138="",Settings!$B$3=""),0,DATEDIF($E138,EOMONTH(Settings!$B$3,0)+1,"m")))))&gt;0,(MAX(0,MIN($I138,IF(OR($E138="",Settings!$B$3=""),0,DATEDIF($E138,EOMONTH(Settings!$B$3,0)+1,"m")))))&lt;=$I138),(IFERROR(($F138-$G138)/$I138,0)),0),IF($J138="DDB",IF((MAX(0,MIN($I138,IF(OR($E138="",Settings!$B$3=""),0,DATEDIF($E138,EOMONTH(Settings!$B$3,0)+1,"m")))))=0,0,VDB($F138,$G138,$I138,(MAX(0,MIN($I138,IF(OR($E138="",Settings!$B$3=""),0,DATEDIF($E138,EOMONTH(Settings!$B$3,0)+1,"m")))))-1,(MAX(0,MIN($I138,IF(OR($E138="",Settings!$B$3=""),0,DATEDIF($E138,EOMONTH(Settings!$B$3,0)+1,"m"))))),2,TRUE)),0)))</f>
        <v/>
      </c>
      <c r="Q138" s="13">
        <f>IF($A138="","",IF($J138="SL",(MAX(0,MIN($I138,IF(OR($E138="",Settings!$B$3=""),0,DATEDIF($E138,EOMONTH(Settings!$B$3,0)+1,"m")))))*(IFERROR(($F138-$G138)/$I138,0)),IF($J138="DDB",IF((MAX(0,MIN($I138,IF(OR($E138="",Settings!$B$3=""),0,DATEDIF($E138,EOMONTH(Settings!$B$3,0)+1,"m")))))=0,0,VDB($F138,$G138,$I138,0,(MAX(0,MIN($I138,IF(OR($E138="",Settings!$B$3=""),0,DATEDIF($E138,EOMONTH(Settings!$B$3,0)+1,"m"))))),2,TRUE)),0)))</f>
        <v/>
      </c>
      <c r="R138" s="13">
        <f>IF($A138="","",MAX(0,$F138-$Q138))</f>
        <v/>
      </c>
    </row>
    <row r="139">
      <c r="A139" s="12" t="n"/>
      <c r="B139" s="12" t="n"/>
      <c r="C139" s="12" t="n"/>
      <c r="D139" s="14" t="n"/>
      <c r="E139" s="14" t="n"/>
      <c r="F139" s="13" t="n"/>
      <c r="G139" s="13" t="n"/>
      <c r="H139" s="12" t="n"/>
      <c r="I139" s="12">
        <f>IF($H139="","",$H139*12)</f>
        <v/>
      </c>
      <c r="J139" s="12" t="n"/>
      <c r="K139" s="12" t="n"/>
      <c r="L139" s="12" t="n"/>
      <c r="M139" s="12" t="n"/>
      <c r="N139" s="12" t="n"/>
      <c r="O139" s="12" t="n"/>
      <c r="P139" s="13">
        <f>IF($A139="","",IF($J139="SL",IF(AND((MAX(0,MIN($I139,IF(OR($E139="",Settings!$B$3=""),0,DATEDIF($E139,EOMONTH(Settings!$B$3,0)+1,"m")))))&gt;0,(MAX(0,MIN($I139,IF(OR($E139="",Settings!$B$3=""),0,DATEDIF($E139,EOMONTH(Settings!$B$3,0)+1,"m")))))&lt;=$I139),(IFERROR(($F139-$G139)/$I139,0)),0),IF($J139="DDB",IF((MAX(0,MIN($I139,IF(OR($E139="",Settings!$B$3=""),0,DATEDIF($E139,EOMONTH(Settings!$B$3,0)+1,"m")))))=0,0,VDB($F139,$G139,$I139,(MAX(0,MIN($I139,IF(OR($E139="",Settings!$B$3=""),0,DATEDIF($E139,EOMONTH(Settings!$B$3,0)+1,"m")))))-1,(MAX(0,MIN($I139,IF(OR($E139="",Settings!$B$3=""),0,DATEDIF($E139,EOMONTH(Settings!$B$3,0)+1,"m"))))),2,TRUE)),0)))</f>
        <v/>
      </c>
      <c r="Q139" s="13">
        <f>IF($A139="","",IF($J139="SL",(MAX(0,MIN($I139,IF(OR($E139="",Settings!$B$3=""),0,DATEDIF($E139,EOMONTH(Settings!$B$3,0)+1,"m")))))*(IFERROR(($F139-$G139)/$I139,0)),IF($J139="DDB",IF((MAX(0,MIN($I139,IF(OR($E139="",Settings!$B$3=""),0,DATEDIF($E139,EOMONTH(Settings!$B$3,0)+1,"m")))))=0,0,VDB($F139,$G139,$I139,0,(MAX(0,MIN($I139,IF(OR($E139="",Settings!$B$3=""),0,DATEDIF($E139,EOMONTH(Settings!$B$3,0)+1,"m"))))),2,TRUE)),0)))</f>
        <v/>
      </c>
      <c r="R139" s="13">
        <f>IF($A139="","",MAX(0,$F139-$Q139))</f>
        <v/>
      </c>
    </row>
    <row r="140">
      <c r="A140" s="12" t="n"/>
      <c r="B140" s="12" t="n"/>
      <c r="C140" s="12" t="n"/>
      <c r="D140" s="14" t="n"/>
      <c r="E140" s="14" t="n"/>
      <c r="F140" s="13" t="n"/>
      <c r="G140" s="13" t="n"/>
      <c r="H140" s="12" t="n"/>
      <c r="I140" s="12">
        <f>IF($H140="","",$H140*12)</f>
        <v/>
      </c>
      <c r="J140" s="12" t="n"/>
      <c r="K140" s="12" t="n"/>
      <c r="L140" s="12" t="n"/>
      <c r="M140" s="12" t="n"/>
      <c r="N140" s="12" t="n"/>
      <c r="O140" s="12" t="n"/>
      <c r="P140" s="13">
        <f>IF($A140="","",IF($J140="SL",IF(AND((MAX(0,MIN($I140,IF(OR($E140="",Settings!$B$3=""),0,DATEDIF($E140,EOMONTH(Settings!$B$3,0)+1,"m")))))&gt;0,(MAX(0,MIN($I140,IF(OR($E140="",Settings!$B$3=""),0,DATEDIF($E140,EOMONTH(Settings!$B$3,0)+1,"m")))))&lt;=$I140),(IFERROR(($F140-$G140)/$I140,0)),0),IF($J140="DDB",IF((MAX(0,MIN($I140,IF(OR($E140="",Settings!$B$3=""),0,DATEDIF($E140,EOMONTH(Settings!$B$3,0)+1,"m")))))=0,0,VDB($F140,$G140,$I140,(MAX(0,MIN($I140,IF(OR($E140="",Settings!$B$3=""),0,DATEDIF($E140,EOMONTH(Settings!$B$3,0)+1,"m")))))-1,(MAX(0,MIN($I140,IF(OR($E140="",Settings!$B$3=""),0,DATEDIF($E140,EOMONTH(Settings!$B$3,0)+1,"m"))))),2,TRUE)),0)))</f>
        <v/>
      </c>
      <c r="Q140" s="13">
        <f>IF($A140="","",IF($J140="SL",(MAX(0,MIN($I140,IF(OR($E140="",Settings!$B$3=""),0,DATEDIF($E140,EOMONTH(Settings!$B$3,0)+1,"m")))))*(IFERROR(($F140-$G140)/$I140,0)),IF($J140="DDB",IF((MAX(0,MIN($I140,IF(OR($E140="",Settings!$B$3=""),0,DATEDIF($E140,EOMONTH(Settings!$B$3,0)+1,"m")))))=0,0,VDB($F140,$G140,$I140,0,(MAX(0,MIN($I140,IF(OR($E140="",Settings!$B$3=""),0,DATEDIF($E140,EOMONTH(Settings!$B$3,0)+1,"m"))))),2,TRUE)),0)))</f>
        <v/>
      </c>
      <c r="R140" s="13">
        <f>IF($A140="","",MAX(0,$F140-$Q140))</f>
        <v/>
      </c>
    </row>
    <row r="141">
      <c r="A141" s="12" t="n"/>
      <c r="B141" s="12" t="n"/>
      <c r="C141" s="12" t="n"/>
      <c r="D141" s="14" t="n"/>
      <c r="E141" s="14" t="n"/>
      <c r="F141" s="13" t="n"/>
      <c r="G141" s="13" t="n"/>
      <c r="H141" s="12" t="n"/>
      <c r="I141" s="12">
        <f>IF($H141="","",$H141*12)</f>
        <v/>
      </c>
      <c r="J141" s="12" t="n"/>
      <c r="K141" s="12" t="n"/>
      <c r="L141" s="12" t="n"/>
      <c r="M141" s="12" t="n"/>
      <c r="N141" s="12" t="n"/>
      <c r="O141" s="12" t="n"/>
      <c r="P141" s="13">
        <f>IF($A141="","",IF($J141="SL",IF(AND((MAX(0,MIN($I141,IF(OR($E141="",Settings!$B$3=""),0,DATEDIF($E141,EOMONTH(Settings!$B$3,0)+1,"m")))))&gt;0,(MAX(0,MIN($I141,IF(OR($E141="",Settings!$B$3=""),0,DATEDIF($E141,EOMONTH(Settings!$B$3,0)+1,"m")))))&lt;=$I141),(IFERROR(($F141-$G141)/$I141,0)),0),IF($J141="DDB",IF((MAX(0,MIN($I141,IF(OR($E141="",Settings!$B$3=""),0,DATEDIF($E141,EOMONTH(Settings!$B$3,0)+1,"m")))))=0,0,VDB($F141,$G141,$I141,(MAX(0,MIN($I141,IF(OR($E141="",Settings!$B$3=""),0,DATEDIF($E141,EOMONTH(Settings!$B$3,0)+1,"m")))))-1,(MAX(0,MIN($I141,IF(OR($E141="",Settings!$B$3=""),0,DATEDIF($E141,EOMONTH(Settings!$B$3,0)+1,"m"))))),2,TRUE)),0)))</f>
        <v/>
      </c>
      <c r="Q141" s="13">
        <f>IF($A141="","",IF($J141="SL",(MAX(0,MIN($I141,IF(OR($E141="",Settings!$B$3=""),0,DATEDIF($E141,EOMONTH(Settings!$B$3,0)+1,"m")))))*(IFERROR(($F141-$G141)/$I141,0)),IF($J141="DDB",IF((MAX(0,MIN($I141,IF(OR($E141="",Settings!$B$3=""),0,DATEDIF($E141,EOMONTH(Settings!$B$3,0)+1,"m")))))=0,0,VDB($F141,$G141,$I141,0,(MAX(0,MIN($I141,IF(OR($E141="",Settings!$B$3=""),0,DATEDIF($E141,EOMONTH(Settings!$B$3,0)+1,"m"))))),2,TRUE)),0)))</f>
        <v/>
      </c>
      <c r="R141" s="13">
        <f>IF($A141="","",MAX(0,$F141-$Q141))</f>
        <v/>
      </c>
    </row>
    <row r="142">
      <c r="A142" s="12" t="n"/>
      <c r="B142" s="12" t="n"/>
      <c r="C142" s="12" t="n"/>
      <c r="D142" s="14" t="n"/>
      <c r="E142" s="14" t="n"/>
      <c r="F142" s="13" t="n"/>
      <c r="G142" s="13" t="n"/>
      <c r="H142" s="12" t="n"/>
      <c r="I142" s="12">
        <f>IF($H142="","",$H142*12)</f>
        <v/>
      </c>
      <c r="J142" s="12" t="n"/>
      <c r="K142" s="12" t="n"/>
      <c r="L142" s="12" t="n"/>
      <c r="M142" s="12" t="n"/>
      <c r="N142" s="12" t="n"/>
      <c r="O142" s="12" t="n"/>
      <c r="P142" s="13">
        <f>IF($A142="","",IF($J142="SL",IF(AND((MAX(0,MIN($I142,IF(OR($E142="",Settings!$B$3=""),0,DATEDIF($E142,EOMONTH(Settings!$B$3,0)+1,"m")))))&gt;0,(MAX(0,MIN($I142,IF(OR($E142="",Settings!$B$3=""),0,DATEDIF($E142,EOMONTH(Settings!$B$3,0)+1,"m")))))&lt;=$I142),(IFERROR(($F142-$G142)/$I142,0)),0),IF($J142="DDB",IF((MAX(0,MIN($I142,IF(OR($E142="",Settings!$B$3=""),0,DATEDIF($E142,EOMONTH(Settings!$B$3,0)+1,"m")))))=0,0,VDB($F142,$G142,$I142,(MAX(0,MIN($I142,IF(OR($E142="",Settings!$B$3=""),0,DATEDIF($E142,EOMONTH(Settings!$B$3,0)+1,"m")))))-1,(MAX(0,MIN($I142,IF(OR($E142="",Settings!$B$3=""),0,DATEDIF($E142,EOMONTH(Settings!$B$3,0)+1,"m"))))),2,TRUE)),0)))</f>
        <v/>
      </c>
      <c r="Q142" s="13">
        <f>IF($A142="","",IF($J142="SL",(MAX(0,MIN($I142,IF(OR($E142="",Settings!$B$3=""),0,DATEDIF($E142,EOMONTH(Settings!$B$3,0)+1,"m")))))*(IFERROR(($F142-$G142)/$I142,0)),IF($J142="DDB",IF((MAX(0,MIN($I142,IF(OR($E142="",Settings!$B$3=""),0,DATEDIF($E142,EOMONTH(Settings!$B$3,0)+1,"m")))))=0,0,VDB($F142,$G142,$I142,0,(MAX(0,MIN($I142,IF(OR($E142="",Settings!$B$3=""),0,DATEDIF($E142,EOMONTH(Settings!$B$3,0)+1,"m"))))),2,TRUE)),0)))</f>
        <v/>
      </c>
      <c r="R142" s="13">
        <f>IF($A142="","",MAX(0,$F142-$Q142))</f>
        <v/>
      </c>
    </row>
    <row r="143">
      <c r="A143" s="12" t="n"/>
      <c r="B143" s="12" t="n"/>
      <c r="C143" s="12" t="n"/>
      <c r="D143" s="14" t="n"/>
      <c r="E143" s="14" t="n"/>
      <c r="F143" s="13" t="n"/>
      <c r="G143" s="13" t="n"/>
      <c r="H143" s="12" t="n"/>
      <c r="I143" s="12">
        <f>IF($H143="","",$H143*12)</f>
        <v/>
      </c>
      <c r="J143" s="12" t="n"/>
      <c r="K143" s="12" t="n"/>
      <c r="L143" s="12" t="n"/>
      <c r="M143" s="12" t="n"/>
      <c r="N143" s="12" t="n"/>
      <c r="O143" s="12" t="n"/>
      <c r="P143" s="13">
        <f>IF($A143="","",IF($J143="SL",IF(AND((MAX(0,MIN($I143,IF(OR($E143="",Settings!$B$3=""),0,DATEDIF($E143,EOMONTH(Settings!$B$3,0)+1,"m")))))&gt;0,(MAX(0,MIN($I143,IF(OR($E143="",Settings!$B$3=""),0,DATEDIF($E143,EOMONTH(Settings!$B$3,0)+1,"m")))))&lt;=$I143),(IFERROR(($F143-$G143)/$I143,0)),0),IF($J143="DDB",IF((MAX(0,MIN($I143,IF(OR($E143="",Settings!$B$3=""),0,DATEDIF($E143,EOMONTH(Settings!$B$3,0)+1,"m")))))=0,0,VDB($F143,$G143,$I143,(MAX(0,MIN($I143,IF(OR($E143="",Settings!$B$3=""),0,DATEDIF($E143,EOMONTH(Settings!$B$3,0)+1,"m")))))-1,(MAX(0,MIN($I143,IF(OR($E143="",Settings!$B$3=""),0,DATEDIF($E143,EOMONTH(Settings!$B$3,0)+1,"m"))))),2,TRUE)),0)))</f>
        <v/>
      </c>
      <c r="Q143" s="13">
        <f>IF($A143="","",IF($J143="SL",(MAX(0,MIN($I143,IF(OR($E143="",Settings!$B$3=""),0,DATEDIF($E143,EOMONTH(Settings!$B$3,0)+1,"m")))))*(IFERROR(($F143-$G143)/$I143,0)),IF($J143="DDB",IF((MAX(0,MIN($I143,IF(OR($E143="",Settings!$B$3=""),0,DATEDIF($E143,EOMONTH(Settings!$B$3,0)+1,"m")))))=0,0,VDB($F143,$G143,$I143,0,(MAX(0,MIN($I143,IF(OR($E143="",Settings!$B$3=""),0,DATEDIF($E143,EOMONTH(Settings!$B$3,0)+1,"m"))))),2,TRUE)),0)))</f>
        <v/>
      </c>
      <c r="R143" s="13">
        <f>IF($A143="","",MAX(0,$F143-$Q143))</f>
        <v/>
      </c>
    </row>
    <row r="144">
      <c r="A144" s="12" t="n"/>
      <c r="B144" s="12" t="n"/>
      <c r="C144" s="12" t="n"/>
      <c r="D144" s="14" t="n"/>
      <c r="E144" s="14" t="n"/>
      <c r="F144" s="13" t="n"/>
      <c r="G144" s="13" t="n"/>
      <c r="H144" s="12" t="n"/>
      <c r="I144" s="12">
        <f>IF($H144="","",$H144*12)</f>
        <v/>
      </c>
      <c r="J144" s="12" t="n"/>
      <c r="K144" s="12" t="n"/>
      <c r="L144" s="12" t="n"/>
      <c r="M144" s="12" t="n"/>
      <c r="N144" s="12" t="n"/>
      <c r="O144" s="12" t="n"/>
      <c r="P144" s="13">
        <f>IF($A144="","",IF($J144="SL",IF(AND((MAX(0,MIN($I144,IF(OR($E144="",Settings!$B$3=""),0,DATEDIF($E144,EOMONTH(Settings!$B$3,0)+1,"m")))))&gt;0,(MAX(0,MIN($I144,IF(OR($E144="",Settings!$B$3=""),0,DATEDIF($E144,EOMONTH(Settings!$B$3,0)+1,"m")))))&lt;=$I144),(IFERROR(($F144-$G144)/$I144,0)),0),IF($J144="DDB",IF((MAX(0,MIN($I144,IF(OR($E144="",Settings!$B$3=""),0,DATEDIF($E144,EOMONTH(Settings!$B$3,0)+1,"m")))))=0,0,VDB($F144,$G144,$I144,(MAX(0,MIN($I144,IF(OR($E144="",Settings!$B$3=""),0,DATEDIF($E144,EOMONTH(Settings!$B$3,0)+1,"m")))))-1,(MAX(0,MIN($I144,IF(OR($E144="",Settings!$B$3=""),0,DATEDIF($E144,EOMONTH(Settings!$B$3,0)+1,"m"))))),2,TRUE)),0)))</f>
        <v/>
      </c>
      <c r="Q144" s="13">
        <f>IF($A144="","",IF($J144="SL",(MAX(0,MIN($I144,IF(OR($E144="",Settings!$B$3=""),0,DATEDIF($E144,EOMONTH(Settings!$B$3,0)+1,"m")))))*(IFERROR(($F144-$G144)/$I144,0)),IF($J144="DDB",IF((MAX(0,MIN($I144,IF(OR($E144="",Settings!$B$3=""),0,DATEDIF($E144,EOMONTH(Settings!$B$3,0)+1,"m")))))=0,0,VDB($F144,$G144,$I144,0,(MAX(0,MIN($I144,IF(OR($E144="",Settings!$B$3=""),0,DATEDIF($E144,EOMONTH(Settings!$B$3,0)+1,"m"))))),2,TRUE)),0)))</f>
        <v/>
      </c>
      <c r="R144" s="13">
        <f>IF($A144="","",MAX(0,$F144-$Q144))</f>
        <v/>
      </c>
    </row>
    <row r="145">
      <c r="A145" s="12" t="n"/>
      <c r="B145" s="12" t="n"/>
      <c r="C145" s="12" t="n"/>
      <c r="D145" s="14" t="n"/>
      <c r="E145" s="14" t="n"/>
      <c r="F145" s="13" t="n"/>
      <c r="G145" s="13" t="n"/>
      <c r="H145" s="12" t="n"/>
      <c r="I145" s="12">
        <f>IF($H145="","",$H145*12)</f>
        <v/>
      </c>
      <c r="J145" s="12" t="n"/>
      <c r="K145" s="12" t="n"/>
      <c r="L145" s="12" t="n"/>
      <c r="M145" s="12" t="n"/>
      <c r="N145" s="12" t="n"/>
      <c r="O145" s="12" t="n"/>
      <c r="P145" s="13">
        <f>IF($A145="","",IF($J145="SL",IF(AND((MAX(0,MIN($I145,IF(OR($E145="",Settings!$B$3=""),0,DATEDIF($E145,EOMONTH(Settings!$B$3,0)+1,"m")))))&gt;0,(MAX(0,MIN($I145,IF(OR($E145="",Settings!$B$3=""),0,DATEDIF($E145,EOMONTH(Settings!$B$3,0)+1,"m")))))&lt;=$I145),(IFERROR(($F145-$G145)/$I145,0)),0),IF($J145="DDB",IF((MAX(0,MIN($I145,IF(OR($E145="",Settings!$B$3=""),0,DATEDIF($E145,EOMONTH(Settings!$B$3,0)+1,"m")))))=0,0,VDB($F145,$G145,$I145,(MAX(0,MIN($I145,IF(OR($E145="",Settings!$B$3=""),0,DATEDIF($E145,EOMONTH(Settings!$B$3,0)+1,"m")))))-1,(MAX(0,MIN($I145,IF(OR($E145="",Settings!$B$3=""),0,DATEDIF($E145,EOMONTH(Settings!$B$3,0)+1,"m"))))),2,TRUE)),0)))</f>
        <v/>
      </c>
      <c r="Q145" s="13">
        <f>IF($A145="","",IF($J145="SL",(MAX(0,MIN($I145,IF(OR($E145="",Settings!$B$3=""),0,DATEDIF($E145,EOMONTH(Settings!$B$3,0)+1,"m")))))*(IFERROR(($F145-$G145)/$I145,0)),IF($J145="DDB",IF((MAX(0,MIN($I145,IF(OR($E145="",Settings!$B$3=""),0,DATEDIF($E145,EOMONTH(Settings!$B$3,0)+1,"m")))))=0,0,VDB($F145,$G145,$I145,0,(MAX(0,MIN($I145,IF(OR($E145="",Settings!$B$3=""),0,DATEDIF($E145,EOMONTH(Settings!$B$3,0)+1,"m"))))),2,TRUE)),0)))</f>
        <v/>
      </c>
      <c r="R145" s="13">
        <f>IF($A145="","",MAX(0,$F145-$Q145))</f>
        <v/>
      </c>
    </row>
    <row r="146">
      <c r="A146" s="12" t="n"/>
      <c r="B146" s="12" t="n"/>
      <c r="C146" s="12" t="n"/>
      <c r="D146" s="14" t="n"/>
      <c r="E146" s="14" t="n"/>
      <c r="F146" s="13" t="n"/>
      <c r="G146" s="13" t="n"/>
      <c r="H146" s="12" t="n"/>
      <c r="I146" s="12">
        <f>IF($H146="","",$H146*12)</f>
        <v/>
      </c>
      <c r="J146" s="12" t="n"/>
      <c r="K146" s="12" t="n"/>
      <c r="L146" s="12" t="n"/>
      <c r="M146" s="12" t="n"/>
      <c r="N146" s="12" t="n"/>
      <c r="O146" s="12" t="n"/>
      <c r="P146" s="13">
        <f>IF($A146="","",IF($J146="SL",IF(AND((MAX(0,MIN($I146,IF(OR($E146="",Settings!$B$3=""),0,DATEDIF($E146,EOMONTH(Settings!$B$3,0)+1,"m")))))&gt;0,(MAX(0,MIN($I146,IF(OR($E146="",Settings!$B$3=""),0,DATEDIF($E146,EOMONTH(Settings!$B$3,0)+1,"m")))))&lt;=$I146),(IFERROR(($F146-$G146)/$I146,0)),0),IF($J146="DDB",IF((MAX(0,MIN($I146,IF(OR($E146="",Settings!$B$3=""),0,DATEDIF($E146,EOMONTH(Settings!$B$3,0)+1,"m")))))=0,0,VDB($F146,$G146,$I146,(MAX(0,MIN($I146,IF(OR($E146="",Settings!$B$3=""),0,DATEDIF($E146,EOMONTH(Settings!$B$3,0)+1,"m")))))-1,(MAX(0,MIN($I146,IF(OR($E146="",Settings!$B$3=""),0,DATEDIF($E146,EOMONTH(Settings!$B$3,0)+1,"m"))))),2,TRUE)),0)))</f>
        <v/>
      </c>
      <c r="Q146" s="13">
        <f>IF($A146="","",IF($J146="SL",(MAX(0,MIN($I146,IF(OR($E146="",Settings!$B$3=""),0,DATEDIF($E146,EOMONTH(Settings!$B$3,0)+1,"m")))))*(IFERROR(($F146-$G146)/$I146,0)),IF($J146="DDB",IF((MAX(0,MIN($I146,IF(OR($E146="",Settings!$B$3=""),0,DATEDIF($E146,EOMONTH(Settings!$B$3,0)+1,"m")))))=0,0,VDB($F146,$G146,$I146,0,(MAX(0,MIN($I146,IF(OR($E146="",Settings!$B$3=""),0,DATEDIF($E146,EOMONTH(Settings!$B$3,0)+1,"m"))))),2,TRUE)),0)))</f>
        <v/>
      </c>
      <c r="R146" s="13">
        <f>IF($A146="","",MAX(0,$F146-$Q146))</f>
        <v/>
      </c>
    </row>
    <row r="147">
      <c r="A147" s="12" t="n"/>
      <c r="B147" s="12" t="n"/>
      <c r="C147" s="12" t="n"/>
      <c r="D147" s="14" t="n"/>
      <c r="E147" s="14" t="n"/>
      <c r="F147" s="13" t="n"/>
      <c r="G147" s="13" t="n"/>
      <c r="H147" s="12" t="n"/>
      <c r="I147" s="12">
        <f>IF($H147="","",$H147*12)</f>
        <v/>
      </c>
      <c r="J147" s="12" t="n"/>
      <c r="K147" s="12" t="n"/>
      <c r="L147" s="12" t="n"/>
      <c r="M147" s="12" t="n"/>
      <c r="N147" s="12" t="n"/>
      <c r="O147" s="12" t="n"/>
      <c r="P147" s="13">
        <f>IF($A147="","",IF($J147="SL",IF(AND((MAX(0,MIN($I147,IF(OR($E147="",Settings!$B$3=""),0,DATEDIF($E147,EOMONTH(Settings!$B$3,0)+1,"m")))))&gt;0,(MAX(0,MIN($I147,IF(OR($E147="",Settings!$B$3=""),0,DATEDIF($E147,EOMONTH(Settings!$B$3,0)+1,"m")))))&lt;=$I147),(IFERROR(($F147-$G147)/$I147,0)),0),IF($J147="DDB",IF((MAX(0,MIN($I147,IF(OR($E147="",Settings!$B$3=""),0,DATEDIF($E147,EOMONTH(Settings!$B$3,0)+1,"m")))))=0,0,VDB($F147,$G147,$I147,(MAX(0,MIN($I147,IF(OR($E147="",Settings!$B$3=""),0,DATEDIF($E147,EOMONTH(Settings!$B$3,0)+1,"m")))))-1,(MAX(0,MIN($I147,IF(OR($E147="",Settings!$B$3=""),0,DATEDIF($E147,EOMONTH(Settings!$B$3,0)+1,"m"))))),2,TRUE)),0)))</f>
        <v/>
      </c>
      <c r="Q147" s="13">
        <f>IF($A147="","",IF($J147="SL",(MAX(0,MIN($I147,IF(OR($E147="",Settings!$B$3=""),0,DATEDIF($E147,EOMONTH(Settings!$B$3,0)+1,"m")))))*(IFERROR(($F147-$G147)/$I147,0)),IF($J147="DDB",IF((MAX(0,MIN($I147,IF(OR($E147="",Settings!$B$3=""),0,DATEDIF($E147,EOMONTH(Settings!$B$3,0)+1,"m")))))=0,0,VDB($F147,$G147,$I147,0,(MAX(0,MIN($I147,IF(OR($E147="",Settings!$B$3=""),0,DATEDIF($E147,EOMONTH(Settings!$B$3,0)+1,"m"))))),2,TRUE)),0)))</f>
        <v/>
      </c>
      <c r="R147" s="13">
        <f>IF($A147="","",MAX(0,$F147-$Q147))</f>
        <v/>
      </c>
    </row>
    <row r="148">
      <c r="A148" s="12" t="n"/>
      <c r="B148" s="12" t="n"/>
      <c r="C148" s="12" t="n"/>
      <c r="D148" s="14" t="n"/>
      <c r="E148" s="14" t="n"/>
      <c r="F148" s="13" t="n"/>
      <c r="G148" s="13" t="n"/>
      <c r="H148" s="12" t="n"/>
      <c r="I148" s="12">
        <f>IF($H148="","",$H148*12)</f>
        <v/>
      </c>
      <c r="J148" s="12" t="n"/>
      <c r="K148" s="12" t="n"/>
      <c r="L148" s="12" t="n"/>
      <c r="M148" s="12" t="n"/>
      <c r="N148" s="12" t="n"/>
      <c r="O148" s="12" t="n"/>
      <c r="P148" s="13">
        <f>IF($A148="","",IF($J148="SL",IF(AND((MAX(0,MIN($I148,IF(OR($E148="",Settings!$B$3=""),0,DATEDIF($E148,EOMONTH(Settings!$B$3,0)+1,"m")))))&gt;0,(MAX(0,MIN($I148,IF(OR($E148="",Settings!$B$3=""),0,DATEDIF($E148,EOMONTH(Settings!$B$3,0)+1,"m")))))&lt;=$I148),(IFERROR(($F148-$G148)/$I148,0)),0),IF($J148="DDB",IF((MAX(0,MIN($I148,IF(OR($E148="",Settings!$B$3=""),0,DATEDIF($E148,EOMONTH(Settings!$B$3,0)+1,"m")))))=0,0,VDB($F148,$G148,$I148,(MAX(0,MIN($I148,IF(OR($E148="",Settings!$B$3=""),0,DATEDIF($E148,EOMONTH(Settings!$B$3,0)+1,"m")))))-1,(MAX(0,MIN($I148,IF(OR($E148="",Settings!$B$3=""),0,DATEDIF($E148,EOMONTH(Settings!$B$3,0)+1,"m"))))),2,TRUE)),0)))</f>
        <v/>
      </c>
      <c r="Q148" s="13">
        <f>IF($A148="","",IF($J148="SL",(MAX(0,MIN($I148,IF(OR($E148="",Settings!$B$3=""),0,DATEDIF($E148,EOMONTH(Settings!$B$3,0)+1,"m")))))*(IFERROR(($F148-$G148)/$I148,0)),IF($J148="DDB",IF((MAX(0,MIN($I148,IF(OR($E148="",Settings!$B$3=""),0,DATEDIF($E148,EOMONTH(Settings!$B$3,0)+1,"m")))))=0,0,VDB($F148,$G148,$I148,0,(MAX(0,MIN($I148,IF(OR($E148="",Settings!$B$3=""),0,DATEDIF($E148,EOMONTH(Settings!$B$3,0)+1,"m"))))),2,TRUE)),0)))</f>
        <v/>
      </c>
      <c r="R148" s="13">
        <f>IF($A148="","",MAX(0,$F148-$Q148))</f>
        <v/>
      </c>
    </row>
    <row r="149">
      <c r="A149" s="12" t="n"/>
      <c r="B149" s="12" t="n"/>
      <c r="C149" s="12" t="n"/>
      <c r="D149" s="14" t="n"/>
      <c r="E149" s="14" t="n"/>
      <c r="F149" s="13" t="n"/>
      <c r="G149" s="13" t="n"/>
      <c r="H149" s="12" t="n"/>
      <c r="I149" s="12">
        <f>IF($H149="","",$H149*12)</f>
        <v/>
      </c>
      <c r="J149" s="12" t="n"/>
      <c r="K149" s="12" t="n"/>
      <c r="L149" s="12" t="n"/>
      <c r="M149" s="12" t="n"/>
      <c r="N149" s="12" t="n"/>
      <c r="O149" s="12" t="n"/>
      <c r="P149" s="13">
        <f>IF($A149="","",IF($J149="SL",IF(AND((MAX(0,MIN($I149,IF(OR($E149="",Settings!$B$3=""),0,DATEDIF($E149,EOMONTH(Settings!$B$3,0)+1,"m")))))&gt;0,(MAX(0,MIN($I149,IF(OR($E149="",Settings!$B$3=""),0,DATEDIF($E149,EOMONTH(Settings!$B$3,0)+1,"m")))))&lt;=$I149),(IFERROR(($F149-$G149)/$I149,0)),0),IF($J149="DDB",IF((MAX(0,MIN($I149,IF(OR($E149="",Settings!$B$3=""),0,DATEDIF($E149,EOMONTH(Settings!$B$3,0)+1,"m")))))=0,0,VDB($F149,$G149,$I149,(MAX(0,MIN($I149,IF(OR($E149="",Settings!$B$3=""),0,DATEDIF($E149,EOMONTH(Settings!$B$3,0)+1,"m")))))-1,(MAX(0,MIN($I149,IF(OR($E149="",Settings!$B$3=""),0,DATEDIF($E149,EOMONTH(Settings!$B$3,0)+1,"m"))))),2,TRUE)),0)))</f>
        <v/>
      </c>
      <c r="Q149" s="13">
        <f>IF($A149="","",IF($J149="SL",(MAX(0,MIN($I149,IF(OR($E149="",Settings!$B$3=""),0,DATEDIF($E149,EOMONTH(Settings!$B$3,0)+1,"m")))))*(IFERROR(($F149-$G149)/$I149,0)),IF($J149="DDB",IF((MAX(0,MIN($I149,IF(OR($E149="",Settings!$B$3=""),0,DATEDIF($E149,EOMONTH(Settings!$B$3,0)+1,"m")))))=0,0,VDB($F149,$G149,$I149,0,(MAX(0,MIN($I149,IF(OR($E149="",Settings!$B$3=""),0,DATEDIF($E149,EOMONTH(Settings!$B$3,0)+1,"m"))))),2,TRUE)),0)))</f>
        <v/>
      </c>
      <c r="R149" s="13">
        <f>IF($A149="","",MAX(0,$F149-$Q149))</f>
        <v/>
      </c>
    </row>
    <row r="150">
      <c r="A150" s="12" t="n"/>
      <c r="B150" s="12" t="n"/>
      <c r="C150" s="12" t="n"/>
      <c r="D150" s="14" t="n"/>
      <c r="E150" s="14" t="n"/>
      <c r="F150" s="13" t="n"/>
      <c r="G150" s="13" t="n"/>
      <c r="H150" s="12" t="n"/>
      <c r="I150" s="12">
        <f>IF($H150="","",$H150*12)</f>
        <v/>
      </c>
      <c r="J150" s="12" t="n"/>
      <c r="K150" s="12" t="n"/>
      <c r="L150" s="12" t="n"/>
      <c r="M150" s="12" t="n"/>
      <c r="N150" s="12" t="n"/>
      <c r="O150" s="12" t="n"/>
      <c r="P150" s="13">
        <f>IF($A150="","",IF($J150="SL",IF(AND((MAX(0,MIN($I150,IF(OR($E150="",Settings!$B$3=""),0,DATEDIF($E150,EOMONTH(Settings!$B$3,0)+1,"m")))))&gt;0,(MAX(0,MIN($I150,IF(OR($E150="",Settings!$B$3=""),0,DATEDIF($E150,EOMONTH(Settings!$B$3,0)+1,"m")))))&lt;=$I150),(IFERROR(($F150-$G150)/$I150,0)),0),IF($J150="DDB",IF((MAX(0,MIN($I150,IF(OR($E150="",Settings!$B$3=""),0,DATEDIF($E150,EOMONTH(Settings!$B$3,0)+1,"m")))))=0,0,VDB($F150,$G150,$I150,(MAX(0,MIN($I150,IF(OR($E150="",Settings!$B$3=""),0,DATEDIF($E150,EOMONTH(Settings!$B$3,0)+1,"m")))))-1,(MAX(0,MIN($I150,IF(OR($E150="",Settings!$B$3=""),0,DATEDIF($E150,EOMONTH(Settings!$B$3,0)+1,"m"))))),2,TRUE)),0)))</f>
        <v/>
      </c>
      <c r="Q150" s="13">
        <f>IF($A150="","",IF($J150="SL",(MAX(0,MIN($I150,IF(OR($E150="",Settings!$B$3=""),0,DATEDIF($E150,EOMONTH(Settings!$B$3,0)+1,"m")))))*(IFERROR(($F150-$G150)/$I150,0)),IF($J150="DDB",IF((MAX(0,MIN($I150,IF(OR($E150="",Settings!$B$3=""),0,DATEDIF($E150,EOMONTH(Settings!$B$3,0)+1,"m")))))=0,0,VDB($F150,$G150,$I150,0,(MAX(0,MIN($I150,IF(OR($E150="",Settings!$B$3=""),0,DATEDIF($E150,EOMONTH(Settings!$B$3,0)+1,"m"))))),2,TRUE)),0)))</f>
        <v/>
      </c>
      <c r="R150" s="13">
        <f>IF($A150="","",MAX(0,$F150-$Q150))</f>
        <v/>
      </c>
    </row>
    <row r="151">
      <c r="A151" s="12" t="n"/>
      <c r="B151" s="12" t="n"/>
      <c r="C151" s="12" t="n"/>
      <c r="D151" s="14" t="n"/>
      <c r="E151" s="14" t="n"/>
      <c r="F151" s="13" t="n"/>
      <c r="G151" s="13" t="n"/>
      <c r="H151" s="12" t="n"/>
      <c r="I151" s="12">
        <f>IF($H151="","",$H151*12)</f>
        <v/>
      </c>
      <c r="J151" s="12" t="n"/>
      <c r="K151" s="12" t="n"/>
      <c r="L151" s="12" t="n"/>
      <c r="M151" s="12" t="n"/>
      <c r="N151" s="12" t="n"/>
      <c r="O151" s="12" t="n"/>
      <c r="P151" s="13">
        <f>IF($A151="","",IF($J151="SL",IF(AND((MAX(0,MIN($I151,IF(OR($E151="",Settings!$B$3=""),0,DATEDIF($E151,EOMONTH(Settings!$B$3,0)+1,"m")))))&gt;0,(MAX(0,MIN($I151,IF(OR($E151="",Settings!$B$3=""),0,DATEDIF($E151,EOMONTH(Settings!$B$3,0)+1,"m")))))&lt;=$I151),(IFERROR(($F151-$G151)/$I151,0)),0),IF($J151="DDB",IF((MAX(0,MIN($I151,IF(OR($E151="",Settings!$B$3=""),0,DATEDIF($E151,EOMONTH(Settings!$B$3,0)+1,"m")))))=0,0,VDB($F151,$G151,$I151,(MAX(0,MIN($I151,IF(OR($E151="",Settings!$B$3=""),0,DATEDIF($E151,EOMONTH(Settings!$B$3,0)+1,"m")))))-1,(MAX(0,MIN($I151,IF(OR($E151="",Settings!$B$3=""),0,DATEDIF($E151,EOMONTH(Settings!$B$3,0)+1,"m"))))),2,TRUE)),0)))</f>
        <v/>
      </c>
      <c r="Q151" s="13">
        <f>IF($A151="","",IF($J151="SL",(MAX(0,MIN($I151,IF(OR($E151="",Settings!$B$3=""),0,DATEDIF($E151,EOMONTH(Settings!$B$3,0)+1,"m")))))*(IFERROR(($F151-$G151)/$I151,0)),IF($J151="DDB",IF((MAX(0,MIN($I151,IF(OR($E151="",Settings!$B$3=""),0,DATEDIF($E151,EOMONTH(Settings!$B$3,0)+1,"m")))))=0,0,VDB($F151,$G151,$I151,0,(MAX(0,MIN($I151,IF(OR($E151="",Settings!$B$3=""),0,DATEDIF($E151,EOMONTH(Settings!$B$3,0)+1,"m"))))),2,TRUE)),0)))</f>
        <v/>
      </c>
      <c r="R151" s="13">
        <f>IF($A151="","",MAX(0,$F151-$Q151))</f>
        <v/>
      </c>
    </row>
    <row r="152">
      <c r="A152" s="12" t="n"/>
      <c r="B152" s="12" t="n"/>
      <c r="C152" s="12" t="n"/>
      <c r="D152" s="14" t="n"/>
      <c r="E152" s="14" t="n"/>
      <c r="F152" s="13" t="n"/>
      <c r="G152" s="13" t="n"/>
      <c r="H152" s="12" t="n"/>
      <c r="I152" s="12">
        <f>IF($H152="","",$H152*12)</f>
        <v/>
      </c>
      <c r="J152" s="12" t="n"/>
      <c r="K152" s="12" t="n"/>
      <c r="L152" s="12" t="n"/>
      <c r="M152" s="12" t="n"/>
      <c r="N152" s="12" t="n"/>
      <c r="O152" s="12" t="n"/>
      <c r="P152" s="13">
        <f>IF($A152="","",IF($J152="SL",IF(AND((MAX(0,MIN($I152,IF(OR($E152="",Settings!$B$3=""),0,DATEDIF($E152,EOMONTH(Settings!$B$3,0)+1,"m")))))&gt;0,(MAX(0,MIN($I152,IF(OR($E152="",Settings!$B$3=""),0,DATEDIF($E152,EOMONTH(Settings!$B$3,0)+1,"m")))))&lt;=$I152),(IFERROR(($F152-$G152)/$I152,0)),0),IF($J152="DDB",IF((MAX(0,MIN($I152,IF(OR($E152="",Settings!$B$3=""),0,DATEDIF($E152,EOMONTH(Settings!$B$3,0)+1,"m")))))=0,0,VDB($F152,$G152,$I152,(MAX(0,MIN($I152,IF(OR($E152="",Settings!$B$3=""),0,DATEDIF($E152,EOMONTH(Settings!$B$3,0)+1,"m")))))-1,(MAX(0,MIN($I152,IF(OR($E152="",Settings!$B$3=""),0,DATEDIF($E152,EOMONTH(Settings!$B$3,0)+1,"m"))))),2,TRUE)),0)))</f>
        <v/>
      </c>
      <c r="Q152" s="13">
        <f>IF($A152="","",IF($J152="SL",(MAX(0,MIN($I152,IF(OR($E152="",Settings!$B$3=""),0,DATEDIF($E152,EOMONTH(Settings!$B$3,0)+1,"m")))))*(IFERROR(($F152-$G152)/$I152,0)),IF($J152="DDB",IF((MAX(0,MIN($I152,IF(OR($E152="",Settings!$B$3=""),0,DATEDIF($E152,EOMONTH(Settings!$B$3,0)+1,"m")))))=0,0,VDB($F152,$G152,$I152,0,(MAX(0,MIN($I152,IF(OR($E152="",Settings!$B$3=""),0,DATEDIF($E152,EOMONTH(Settings!$B$3,0)+1,"m"))))),2,TRUE)),0)))</f>
        <v/>
      </c>
      <c r="R152" s="13">
        <f>IF($A152="","",MAX(0,$F152-$Q152))</f>
        <v/>
      </c>
    </row>
    <row r="153">
      <c r="A153" s="12" t="n"/>
      <c r="B153" s="12" t="n"/>
      <c r="C153" s="12" t="n"/>
      <c r="D153" s="14" t="n"/>
      <c r="E153" s="14" t="n"/>
      <c r="F153" s="13" t="n"/>
      <c r="G153" s="13" t="n"/>
      <c r="H153" s="12" t="n"/>
      <c r="I153" s="12">
        <f>IF($H153="","",$H153*12)</f>
        <v/>
      </c>
      <c r="J153" s="12" t="n"/>
      <c r="K153" s="12" t="n"/>
      <c r="L153" s="12" t="n"/>
      <c r="M153" s="12" t="n"/>
      <c r="N153" s="12" t="n"/>
      <c r="O153" s="12" t="n"/>
      <c r="P153" s="13">
        <f>IF($A153="","",IF($J153="SL",IF(AND((MAX(0,MIN($I153,IF(OR($E153="",Settings!$B$3=""),0,DATEDIF($E153,EOMONTH(Settings!$B$3,0)+1,"m")))))&gt;0,(MAX(0,MIN($I153,IF(OR($E153="",Settings!$B$3=""),0,DATEDIF($E153,EOMONTH(Settings!$B$3,0)+1,"m")))))&lt;=$I153),(IFERROR(($F153-$G153)/$I153,0)),0),IF($J153="DDB",IF((MAX(0,MIN($I153,IF(OR($E153="",Settings!$B$3=""),0,DATEDIF($E153,EOMONTH(Settings!$B$3,0)+1,"m")))))=0,0,VDB($F153,$G153,$I153,(MAX(0,MIN($I153,IF(OR($E153="",Settings!$B$3=""),0,DATEDIF($E153,EOMONTH(Settings!$B$3,0)+1,"m")))))-1,(MAX(0,MIN($I153,IF(OR($E153="",Settings!$B$3=""),0,DATEDIF($E153,EOMONTH(Settings!$B$3,0)+1,"m"))))),2,TRUE)),0)))</f>
        <v/>
      </c>
      <c r="Q153" s="13">
        <f>IF($A153="","",IF($J153="SL",(MAX(0,MIN($I153,IF(OR($E153="",Settings!$B$3=""),0,DATEDIF($E153,EOMONTH(Settings!$B$3,0)+1,"m")))))*(IFERROR(($F153-$G153)/$I153,0)),IF($J153="DDB",IF((MAX(0,MIN($I153,IF(OR($E153="",Settings!$B$3=""),0,DATEDIF($E153,EOMONTH(Settings!$B$3,0)+1,"m")))))=0,0,VDB($F153,$G153,$I153,0,(MAX(0,MIN($I153,IF(OR($E153="",Settings!$B$3=""),0,DATEDIF($E153,EOMONTH(Settings!$B$3,0)+1,"m"))))),2,TRUE)),0)))</f>
        <v/>
      </c>
      <c r="R153" s="13">
        <f>IF($A153="","",MAX(0,$F153-$Q153))</f>
        <v/>
      </c>
    </row>
    <row r="154">
      <c r="A154" s="12" t="n"/>
      <c r="B154" s="12" t="n"/>
      <c r="C154" s="12" t="n"/>
      <c r="D154" s="14" t="n"/>
      <c r="E154" s="14" t="n"/>
      <c r="F154" s="13" t="n"/>
      <c r="G154" s="13" t="n"/>
      <c r="H154" s="12" t="n"/>
      <c r="I154" s="12">
        <f>IF($H154="","",$H154*12)</f>
        <v/>
      </c>
      <c r="J154" s="12" t="n"/>
      <c r="K154" s="12" t="n"/>
      <c r="L154" s="12" t="n"/>
      <c r="M154" s="12" t="n"/>
      <c r="N154" s="12" t="n"/>
      <c r="O154" s="12" t="n"/>
      <c r="P154" s="13">
        <f>IF($A154="","",IF($J154="SL",IF(AND((MAX(0,MIN($I154,IF(OR($E154="",Settings!$B$3=""),0,DATEDIF($E154,EOMONTH(Settings!$B$3,0)+1,"m")))))&gt;0,(MAX(0,MIN($I154,IF(OR($E154="",Settings!$B$3=""),0,DATEDIF($E154,EOMONTH(Settings!$B$3,0)+1,"m")))))&lt;=$I154),(IFERROR(($F154-$G154)/$I154,0)),0),IF($J154="DDB",IF((MAX(0,MIN($I154,IF(OR($E154="",Settings!$B$3=""),0,DATEDIF($E154,EOMONTH(Settings!$B$3,0)+1,"m")))))=0,0,VDB($F154,$G154,$I154,(MAX(0,MIN($I154,IF(OR($E154="",Settings!$B$3=""),0,DATEDIF($E154,EOMONTH(Settings!$B$3,0)+1,"m")))))-1,(MAX(0,MIN($I154,IF(OR($E154="",Settings!$B$3=""),0,DATEDIF($E154,EOMONTH(Settings!$B$3,0)+1,"m"))))),2,TRUE)),0)))</f>
        <v/>
      </c>
      <c r="Q154" s="13">
        <f>IF($A154="","",IF($J154="SL",(MAX(0,MIN($I154,IF(OR($E154="",Settings!$B$3=""),0,DATEDIF($E154,EOMONTH(Settings!$B$3,0)+1,"m")))))*(IFERROR(($F154-$G154)/$I154,0)),IF($J154="DDB",IF((MAX(0,MIN($I154,IF(OR($E154="",Settings!$B$3=""),0,DATEDIF($E154,EOMONTH(Settings!$B$3,0)+1,"m")))))=0,0,VDB($F154,$G154,$I154,0,(MAX(0,MIN($I154,IF(OR($E154="",Settings!$B$3=""),0,DATEDIF($E154,EOMONTH(Settings!$B$3,0)+1,"m"))))),2,TRUE)),0)))</f>
        <v/>
      </c>
      <c r="R154" s="13">
        <f>IF($A154="","",MAX(0,$F154-$Q154))</f>
        <v/>
      </c>
    </row>
    <row r="155">
      <c r="A155" s="12" t="n"/>
      <c r="B155" s="12" t="n"/>
      <c r="C155" s="12" t="n"/>
      <c r="D155" s="14" t="n"/>
      <c r="E155" s="14" t="n"/>
      <c r="F155" s="13" t="n"/>
      <c r="G155" s="13" t="n"/>
      <c r="H155" s="12" t="n"/>
      <c r="I155" s="12">
        <f>IF($H155="","",$H155*12)</f>
        <v/>
      </c>
      <c r="J155" s="12" t="n"/>
      <c r="K155" s="12" t="n"/>
      <c r="L155" s="12" t="n"/>
      <c r="M155" s="12" t="n"/>
      <c r="N155" s="12" t="n"/>
      <c r="O155" s="12" t="n"/>
      <c r="P155" s="13">
        <f>IF($A155="","",IF($J155="SL",IF(AND((MAX(0,MIN($I155,IF(OR($E155="",Settings!$B$3=""),0,DATEDIF($E155,EOMONTH(Settings!$B$3,0)+1,"m")))))&gt;0,(MAX(0,MIN($I155,IF(OR($E155="",Settings!$B$3=""),0,DATEDIF($E155,EOMONTH(Settings!$B$3,0)+1,"m")))))&lt;=$I155),(IFERROR(($F155-$G155)/$I155,0)),0),IF($J155="DDB",IF((MAX(0,MIN($I155,IF(OR($E155="",Settings!$B$3=""),0,DATEDIF($E155,EOMONTH(Settings!$B$3,0)+1,"m")))))=0,0,VDB($F155,$G155,$I155,(MAX(0,MIN($I155,IF(OR($E155="",Settings!$B$3=""),0,DATEDIF($E155,EOMONTH(Settings!$B$3,0)+1,"m")))))-1,(MAX(0,MIN($I155,IF(OR($E155="",Settings!$B$3=""),0,DATEDIF($E155,EOMONTH(Settings!$B$3,0)+1,"m"))))),2,TRUE)),0)))</f>
        <v/>
      </c>
      <c r="Q155" s="13">
        <f>IF($A155="","",IF($J155="SL",(MAX(0,MIN($I155,IF(OR($E155="",Settings!$B$3=""),0,DATEDIF($E155,EOMONTH(Settings!$B$3,0)+1,"m")))))*(IFERROR(($F155-$G155)/$I155,0)),IF($J155="DDB",IF((MAX(0,MIN($I155,IF(OR($E155="",Settings!$B$3=""),0,DATEDIF($E155,EOMONTH(Settings!$B$3,0)+1,"m")))))=0,0,VDB($F155,$G155,$I155,0,(MAX(0,MIN($I155,IF(OR($E155="",Settings!$B$3=""),0,DATEDIF($E155,EOMONTH(Settings!$B$3,0)+1,"m"))))),2,TRUE)),0)))</f>
        <v/>
      </c>
      <c r="R155" s="13">
        <f>IF($A155="","",MAX(0,$F155-$Q155))</f>
        <v/>
      </c>
    </row>
    <row r="156">
      <c r="A156" s="12" t="n"/>
      <c r="B156" s="12" t="n"/>
      <c r="C156" s="12" t="n"/>
      <c r="D156" s="14" t="n"/>
      <c r="E156" s="14" t="n"/>
      <c r="F156" s="13" t="n"/>
      <c r="G156" s="13" t="n"/>
      <c r="H156" s="12" t="n"/>
      <c r="I156" s="12">
        <f>IF($H156="","",$H156*12)</f>
        <v/>
      </c>
      <c r="J156" s="12" t="n"/>
      <c r="K156" s="12" t="n"/>
      <c r="L156" s="12" t="n"/>
      <c r="M156" s="12" t="n"/>
      <c r="N156" s="12" t="n"/>
      <c r="O156" s="12" t="n"/>
      <c r="P156" s="13">
        <f>IF($A156="","",IF($J156="SL",IF(AND((MAX(0,MIN($I156,IF(OR($E156="",Settings!$B$3=""),0,DATEDIF($E156,EOMONTH(Settings!$B$3,0)+1,"m")))))&gt;0,(MAX(0,MIN($I156,IF(OR($E156="",Settings!$B$3=""),0,DATEDIF($E156,EOMONTH(Settings!$B$3,0)+1,"m")))))&lt;=$I156),(IFERROR(($F156-$G156)/$I156,0)),0),IF($J156="DDB",IF((MAX(0,MIN($I156,IF(OR($E156="",Settings!$B$3=""),0,DATEDIF($E156,EOMONTH(Settings!$B$3,0)+1,"m")))))=0,0,VDB($F156,$G156,$I156,(MAX(0,MIN($I156,IF(OR($E156="",Settings!$B$3=""),0,DATEDIF($E156,EOMONTH(Settings!$B$3,0)+1,"m")))))-1,(MAX(0,MIN($I156,IF(OR($E156="",Settings!$B$3=""),0,DATEDIF($E156,EOMONTH(Settings!$B$3,0)+1,"m"))))),2,TRUE)),0)))</f>
        <v/>
      </c>
      <c r="Q156" s="13">
        <f>IF($A156="","",IF($J156="SL",(MAX(0,MIN($I156,IF(OR($E156="",Settings!$B$3=""),0,DATEDIF($E156,EOMONTH(Settings!$B$3,0)+1,"m")))))*(IFERROR(($F156-$G156)/$I156,0)),IF($J156="DDB",IF((MAX(0,MIN($I156,IF(OR($E156="",Settings!$B$3=""),0,DATEDIF($E156,EOMONTH(Settings!$B$3,0)+1,"m")))))=0,0,VDB($F156,$G156,$I156,0,(MAX(0,MIN($I156,IF(OR($E156="",Settings!$B$3=""),0,DATEDIF($E156,EOMONTH(Settings!$B$3,0)+1,"m"))))),2,TRUE)),0)))</f>
        <v/>
      </c>
      <c r="R156" s="13">
        <f>IF($A156="","",MAX(0,$F156-$Q156))</f>
        <v/>
      </c>
    </row>
    <row r="157">
      <c r="A157" s="12" t="n"/>
      <c r="B157" s="12" t="n"/>
      <c r="C157" s="12" t="n"/>
      <c r="D157" s="14" t="n"/>
      <c r="E157" s="14" t="n"/>
      <c r="F157" s="13" t="n"/>
      <c r="G157" s="13" t="n"/>
      <c r="H157" s="12" t="n"/>
      <c r="I157" s="12">
        <f>IF($H157="","",$H157*12)</f>
        <v/>
      </c>
      <c r="J157" s="12" t="n"/>
      <c r="K157" s="12" t="n"/>
      <c r="L157" s="12" t="n"/>
      <c r="M157" s="12" t="n"/>
      <c r="N157" s="12" t="n"/>
      <c r="O157" s="12" t="n"/>
      <c r="P157" s="13">
        <f>IF($A157="","",IF($J157="SL",IF(AND((MAX(0,MIN($I157,IF(OR($E157="",Settings!$B$3=""),0,DATEDIF($E157,EOMONTH(Settings!$B$3,0)+1,"m")))))&gt;0,(MAX(0,MIN($I157,IF(OR($E157="",Settings!$B$3=""),0,DATEDIF($E157,EOMONTH(Settings!$B$3,0)+1,"m")))))&lt;=$I157),(IFERROR(($F157-$G157)/$I157,0)),0),IF($J157="DDB",IF((MAX(0,MIN($I157,IF(OR($E157="",Settings!$B$3=""),0,DATEDIF($E157,EOMONTH(Settings!$B$3,0)+1,"m")))))=0,0,VDB($F157,$G157,$I157,(MAX(0,MIN($I157,IF(OR($E157="",Settings!$B$3=""),0,DATEDIF($E157,EOMONTH(Settings!$B$3,0)+1,"m")))))-1,(MAX(0,MIN($I157,IF(OR($E157="",Settings!$B$3=""),0,DATEDIF($E157,EOMONTH(Settings!$B$3,0)+1,"m"))))),2,TRUE)),0)))</f>
        <v/>
      </c>
      <c r="Q157" s="13">
        <f>IF($A157="","",IF($J157="SL",(MAX(0,MIN($I157,IF(OR($E157="",Settings!$B$3=""),0,DATEDIF($E157,EOMONTH(Settings!$B$3,0)+1,"m")))))*(IFERROR(($F157-$G157)/$I157,0)),IF($J157="DDB",IF((MAX(0,MIN($I157,IF(OR($E157="",Settings!$B$3=""),0,DATEDIF($E157,EOMONTH(Settings!$B$3,0)+1,"m")))))=0,0,VDB($F157,$G157,$I157,0,(MAX(0,MIN($I157,IF(OR($E157="",Settings!$B$3=""),0,DATEDIF($E157,EOMONTH(Settings!$B$3,0)+1,"m"))))),2,TRUE)),0)))</f>
        <v/>
      </c>
      <c r="R157" s="13">
        <f>IF($A157="","",MAX(0,$F157-$Q157))</f>
        <v/>
      </c>
    </row>
    <row r="158">
      <c r="A158" s="12" t="n"/>
      <c r="B158" s="12" t="n"/>
      <c r="C158" s="12" t="n"/>
      <c r="D158" s="14" t="n"/>
      <c r="E158" s="14" t="n"/>
      <c r="F158" s="13" t="n"/>
      <c r="G158" s="13" t="n"/>
      <c r="H158" s="12" t="n"/>
      <c r="I158" s="12">
        <f>IF($H158="","",$H158*12)</f>
        <v/>
      </c>
      <c r="J158" s="12" t="n"/>
      <c r="K158" s="12" t="n"/>
      <c r="L158" s="12" t="n"/>
      <c r="M158" s="12" t="n"/>
      <c r="N158" s="12" t="n"/>
      <c r="O158" s="12" t="n"/>
      <c r="P158" s="13">
        <f>IF($A158="","",IF($J158="SL",IF(AND((MAX(0,MIN($I158,IF(OR($E158="",Settings!$B$3=""),0,DATEDIF($E158,EOMONTH(Settings!$B$3,0)+1,"m")))))&gt;0,(MAX(0,MIN($I158,IF(OR($E158="",Settings!$B$3=""),0,DATEDIF($E158,EOMONTH(Settings!$B$3,0)+1,"m")))))&lt;=$I158),(IFERROR(($F158-$G158)/$I158,0)),0),IF($J158="DDB",IF((MAX(0,MIN($I158,IF(OR($E158="",Settings!$B$3=""),0,DATEDIF($E158,EOMONTH(Settings!$B$3,0)+1,"m")))))=0,0,VDB($F158,$G158,$I158,(MAX(0,MIN($I158,IF(OR($E158="",Settings!$B$3=""),0,DATEDIF($E158,EOMONTH(Settings!$B$3,0)+1,"m")))))-1,(MAX(0,MIN($I158,IF(OR($E158="",Settings!$B$3=""),0,DATEDIF($E158,EOMONTH(Settings!$B$3,0)+1,"m"))))),2,TRUE)),0)))</f>
        <v/>
      </c>
      <c r="Q158" s="13">
        <f>IF($A158="","",IF($J158="SL",(MAX(0,MIN($I158,IF(OR($E158="",Settings!$B$3=""),0,DATEDIF($E158,EOMONTH(Settings!$B$3,0)+1,"m")))))*(IFERROR(($F158-$G158)/$I158,0)),IF($J158="DDB",IF((MAX(0,MIN($I158,IF(OR($E158="",Settings!$B$3=""),0,DATEDIF($E158,EOMONTH(Settings!$B$3,0)+1,"m")))))=0,0,VDB($F158,$G158,$I158,0,(MAX(0,MIN($I158,IF(OR($E158="",Settings!$B$3=""),0,DATEDIF($E158,EOMONTH(Settings!$B$3,0)+1,"m"))))),2,TRUE)),0)))</f>
        <v/>
      </c>
      <c r="R158" s="13">
        <f>IF($A158="","",MAX(0,$F158-$Q158))</f>
        <v/>
      </c>
    </row>
    <row r="159">
      <c r="A159" s="12" t="n"/>
      <c r="B159" s="12" t="n"/>
      <c r="C159" s="12" t="n"/>
      <c r="D159" s="14" t="n"/>
      <c r="E159" s="14" t="n"/>
      <c r="F159" s="13" t="n"/>
      <c r="G159" s="13" t="n"/>
      <c r="H159" s="12" t="n"/>
      <c r="I159" s="12">
        <f>IF($H159="","",$H159*12)</f>
        <v/>
      </c>
      <c r="J159" s="12" t="n"/>
      <c r="K159" s="12" t="n"/>
      <c r="L159" s="12" t="n"/>
      <c r="M159" s="12" t="n"/>
      <c r="N159" s="12" t="n"/>
      <c r="O159" s="12" t="n"/>
      <c r="P159" s="13">
        <f>IF($A159="","",IF($J159="SL",IF(AND((MAX(0,MIN($I159,IF(OR($E159="",Settings!$B$3=""),0,DATEDIF($E159,EOMONTH(Settings!$B$3,0)+1,"m")))))&gt;0,(MAX(0,MIN($I159,IF(OR($E159="",Settings!$B$3=""),0,DATEDIF($E159,EOMONTH(Settings!$B$3,0)+1,"m")))))&lt;=$I159),(IFERROR(($F159-$G159)/$I159,0)),0),IF($J159="DDB",IF((MAX(0,MIN($I159,IF(OR($E159="",Settings!$B$3=""),0,DATEDIF($E159,EOMONTH(Settings!$B$3,0)+1,"m")))))=0,0,VDB($F159,$G159,$I159,(MAX(0,MIN($I159,IF(OR($E159="",Settings!$B$3=""),0,DATEDIF($E159,EOMONTH(Settings!$B$3,0)+1,"m")))))-1,(MAX(0,MIN($I159,IF(OR($E159="",Settings!$B$3=""),0,DATEDIF($E159,EOMONTH(Settings!$B$3,0)+1,"m"))))),2,TRUE)),0)))</f>
        <v/>
      </c>
      <c r="Q159" s="13">
        <f>IF($A159="","",IF($J159="SL",(MAX(0,MIN($I159,IF(OR($E159="",Settings!$B$3=""),0,DATEDIF($E159,EOMONTH(Settings!$B$3,0)+1,"m")))))*(IFERROR(($F159-$G159)/$I159,0)),IF($J159="DDB",IF((MAX(0,MIN($I159,IF(OR($E159="",Settings!$B$3=""),0,DATEDIF($E159,EOMONTH(Settings!$B$3,0)+1,"m")))))=0,0,VDB($F159,$G159,$I159,0,(MAX(0,MIN($I159,IF(OR($E159="",Settings!$B$3=""),0,DATEDIF($E159,EOMONTH(Settings!$B$3,0)+1,"m"))))),2,TRUE)),0)))</f>
        <v/>
      </c>
      <c r="R159" s="13">
        <f>IF($A159="","",MAX(0,$F159-$Q159))</f>
        <v/>
      </c>
    </row>
    <row r="160">
      <c r="A160" s="12" t="n"/>
      <c r="B160" s="12" t="n"/>
      <c r="C160" s="12" t="n"/>
      <c r="D160" s="14" t="n"/>
      <c r="E160" s="14" t="n"/>
      <c r="F160" s="13" t="n"/>
      <c r="G160" s="13" t="n"/>
      <c r="H160" s="12" t="n"/>
      <c r="I160" s="12">
        <f>IF($H160="","",$H160*12)</f>
        <v/>
      </c>
      <c r="J160" s="12" t="n"/>
      <c r="K160" s="12" t="n"/>
      <c r="L160" s="12" t="n"/>
      <c r="M160" s="12" t="n"/>
      <c r="N160" s="12" t="n"/>
      <c r="O160" s="12" t="n"/>
      <c r="P160" s="13">
        <f>IF($A160="","",IF($J160="SL",IF(AND((MAX(0,MIN($I160,IF(OR($E160="",Settings!$B$3=""),0,DATEDIF($E160,EOMONTH(Settings!$B$3,0)+1,"m")))))&gt;0,(MAX(0,MIN($I160,IF(OR($E160="",Settings!$B$3=""),0,DATEDIF($E160,EOMONTH(Settings!$B$3,0)+1,"m")))))&lt;=$I160),(IFERROR(($F160-$G160)/$I160,0)),0),IF($J160="DDB",IF((MAX(0,MIN($I160,IF(OR($E160="",Settings!$B$3=""),0,DATEDIF($E160,EOMONTH(Settings!$B$3,0)+1,"m")))))=0,0,VDB($F160,$G160,$I160,(MAX(0,MIN($I160,IF(OR($E160="",Settings!$B$3=""),0,DATEDIF($E160,EOMONTH(Settings!$B$3,0)+1,"m")))))-1,(MAX(0,MIN($I160,IF(OR($E160="",Settings!$B$3=""),0,DATEDIF($E160,EOMONTH(Settings!$B$3,0)+1,"m"))))),2,TRUE)),0)))</f>
        <v/>
      </c>
      <c r="Q160" s="13">
        <f>IF($A160="","",IF($J160="SL",(MAX(0,MIN($I160,IF(OR($E160="",Settings!$B$3=""),0,DATEDIF($E160,EOMONTH(Settings!$B$3,0)+1,"m")))))*(IFERROR(($F160-$G160)/$I160,0)),IF($J160="DDB",IF((MAX(0,MIN($I160,IF(OR($E160="",Settings!$B$3=""),0,DATEDIF($E160,EOMONTH(Settings!$B$3,0)+1,"m")))))=0,0,VDB($F160,$G160,$I160,0,(MAX(0,MIN($I160,IF(OR($E160="",Settings!$B$3=""),0,DATEDIF($E160,EOMONTH(Settings!$B$3,0)+1,"m"))))),2,TRUE)),0)))</f>
        <v/>
      </c>
      <c r="R160" s="13">
        <f>IF($A160="","",MAX(0,$F160-$Q160))</f>
        <v/>
      </c>
    </row>
    <row r="161">
      <c r="A161" s="12" t="n"/>
      <c r="B161" s="12" t="n"/>
      <c r="C161" s="12" t="n"/>
      <c r="D161" s="14" t="n"/>
      <c r="E161" s="14" t="n"/>
      <c r="F161" s="13" t="n"/>
      <c r="G161" s="13" t="n"/>
      <c r="H161" s="12" t="n"/>
      <c r="I161" s="12">
        <f>IF($H161="","",$H161*12)</f>
        <v/>
      </c>
      <c r="J161" s="12" t="n"/>
      <c r="K161" s="12" t="n"/>
      <c r="L161" s="12" t="n"/>
      <c r="M161" s="12" t="n"/>
      <c r="N161" s="12" t="n"/>
      <c r="O161" s="12" t="n"/>
      <c r="P161" s="13">
        <f>IF($A161="","",IF($J161="SL",IF(AND((MAX(0,MIN($I161,IF(OR($E161="",Settings!$B$3=""),0,DATEDIF($E161,EOMONTH(Settings!$B$3,0)+1,"m")))))&gt;0,(MAX(0,MIN($I161,IF(OR($E161="",Settings!$B$3=""),0,DATEDIF($E161,EOMONTH(Settings!$B$3,0)+1,"m")))))&lt;=$I161),(IFERROR(($F161-$G161)/$I161,0)),0),IF($J161="DDB",IF((MAX(0,MIN($I161,IF(OR($E161="",Settings!$B$3=""),0,DATEDIF($E161,EOMONTH(Settings!$B$3,0)+1,"m")))))=0,0,VDB($F161,$G161,$I161,(MAX(0,MIN($I161,IF(OR($E161="",Settings!$B$3=""),0,DATEDIF($E161,EOMONTH(Settings!$B$3,0)+1,"m")))))-1,(MAX(0,MIN($I161,IF(OR($E161="",Settings!$B$3=""),0,DATEDIF($E161,EOMONTH(Settings!$B$3,0)+1,"m"))))),2,TRUE)),0)))</f>
        <v/>
      </c>
      <c r="Q161" s="13">
        <f>IF($A161="","",IF($J161="SL",(MAX(0,MIN($I161,IF(OR($E161="",Settings!$B$3=""),0,DATEDIF($E161,EOMONTH(Settings!$B$3,0)+1,"m")))))*(IFERROR(($F161-$G161)/$I161,0)),IF($J161="DDB",IF((MAX(0,MIN($I161,IF(OR($E161="",Settings!$B$3=""),0,DATEDIF($E161,EOMONTH(Settings!$B$3,0)+1,"m")))))=0,0,VDB($F161,$G161,$I161,0,(MAX(0,MIN($I161,IF(OR($E161="",Settings!$B$3=""),0,DATEDIF($E161,EOMONTH(Settings!$B$3,0)+1,"m"))))),2,TRUE)),0)))</f>
        <v/>
      </c>
      <c r="R161" s="13">
        <f>IF($A161="","",MAX(0,$F161-$Q161))</f>
        <v/>
      </c>
    </row>
    <row r="162">
      <c r="A162" s="12" t="n"/>
      <c r="B162" s="12" t="n"/>
      <c r="C162" s="12" t="n"/>
      <c r="D162" s="14" t="n"/>
      <c r="E162" s="14" t="n"/>
      <c r="F162" s="13" t="n"/>
      <c r="G162" s="13" t="n"/>
      <c r="H162" s="12" t="n"/>
      <c r="I162" s="12">
        <f>IF($H162="","",$H162*12)</f>
        <v/>
      </c>
      <c r="J162" s="12" t="n"/>
      <c r="K162" s="12" t="n"/>
      <c r="L162" s="12" t="n"/>
      <c r="M162" s="12" t="n"/>
      <c r="N162" s="12" t="n"/>
      <c r="O162" s="12" t="n"/>
      <c r="P162" s="13">
        <f>IF($A162="","",IF($J162="SL",IF(AND((MAX(0,MIN($I162,IF(OR($E162="",Settings!$B$3=""),0,DATEDIF($E162,EOMONTH(Settings!$B$3,0)+1,"m")))))&gt;0,(MAX(0,MIN($I162,IF(OR($E162="",Settings!$B$3=""),0,DATEDIF($E162,EOMONTH(Settings!$B$3,0)+1,"m")))))&lt;=$I162),(IFERROR(($F162-$G162)/$I162,0)),0),IF($J162="DDB",IF((MAX(0,MIN($I162,IF(OR($E162="",Settings!$B$3=""),0,DATEDIF($E162,EOMONTH(Settings!$B$3,0)+1,"m")))))=0,0,VDB($F162,$G162,$I162,(MAX(0,MIN($I162,IF(OR($E162="",Settings!$B$3=""),0,DATEDIF($E162,EOMONTH(Settings!$B$3,0)+1,"m")))))-1,(MAX(0,MIN($I162,IF(OR($E162="",Settings!$B$3=""),0,DATEDIF($E162,EOMONTH(Settings!$B$3,0)+1,"m"))))),2,TRUE)),0)))</f>
        <v/>
      </c>
      <c r="Q162" s="13">
        <f>IF($A162="","",IF($J162="SL",(MAX(0,MIN($I162,IF(OR($E162="",Settings!$B$3=""),0,DATEDIF($E162,EOMONTH(Settings!$B$3,0)+1,"m")))))*(IFERROR(($F162-$G162)/$I162,0)),IF($J162="DDB",IF((MAX(0,MIN($I162,IF(OR($E162="",Settings!$B$3=""),0,DATEDIF($E162,EOMONTH(Settings!$B$3,0)+1,"m")))))=0,0,VDB($F162,$G162,$I162,0,(MAX(0,MIN($I162,IF(OR($E162="",Settings!$B$3=""),0,DATEDIF($E162,EOMONTH(Settings!$B$3,0)+1,"m"))))),2,TRUE)),0)))</f>
        <v/>
      </c>
      <c r="R162" s="13">
        <f>IF($A162="","",MAX(0,$F162-$Q162))</f>
        <v/>
      </c>
    </row>
    <row r="163">
      <c r="A163" s="12" t="n"/>
      <c r="B163" s="12" t="n"/>
      <c r="C163" s="12" t="n"/>
      <c r="D163" s="14" t="n"/>
      <c r="E163" s="14" t="n"/>
      <c r="F163" s="13" t="n"/>
      <c r="G163" s="13" t="n"/>
      <c r="H163" s="12" t="n"/>
      <c r="I163" s="12">
        <f>IF($H163="","",$H163*12)</f>
        <v/>
      </c>
      <c r="J163" s="12" t="n"/>
      <c r="K163" s="12" t="n"/>
      <c r="L163" s="12" t="n"/>
      <c r="M163" s="12" t="n"/>
      <c r="N163" s="12" t="n"/>
      <c r="O163" s="12" t="n"/>
      <c r="P163" s="13">
        <f>IF($A163="","",IF($J163="SL",IF(AND((MAX(0,MIN($I163,IF(OR($E163="",Settings!$B$3=""),0,DATEDIF($E163,EOMONTH(Settings!$B$3,0)+1,"m")))))&gt;0,(MAX(0,MIN($I163,IF(OR($E163="",Settings!$B$3=""),0,DATEDIF($E163,EOMONTH(Settings!$B$3,0)+1,"m")))))&lt;=$I163),(IFERROR(($F163-$G163)/$I163,0)),0),IF($J163="DDB",IF((MAX(0,MIN($I163,IF(OR($E163="",Settings!$B$3=""),0,DATEDIF($E163,EOMONTH(Settings!$B$3,0)+1,"m")))))=0,0,VDB($F163,$G163,$I163,(MAX(0,MIN($I163,IF(OR($E163="",Settings!$B$3=""),0,DATEDIF($E163,EOMONTH(Settings!$B$3,0)+1,"m")))))-1,(MAX(0,MIN($I163,IF(OR($E163="",Settings!$B$3=""),0,DATEDIF($E163,EOMONTH(Settings!$B$3,0)+1,"m"))))),2,TRUE)),0)))</f>
        <v/>
      </c>
      <c r="Q163" s="13">
        <f>IF($A163="","",IF($J163="SL",(MAX(0,MIN($I163,IF(OR($E163="",Settings!$B$3=""),0,DATEDIF($E163,EOMONTH(Settings!$B$3,0)+1,"m")))))*(IFERROR(($F163-$G163)/$I163,0)),IF($J163="DDB",IF((MAX(0,MIN($I163,IF(OR($E163="",Settings!$B$3=""),0,DATEDIF($E163,EOMONTH(Settings!$B$3,0)+1,"m")))))=0,0,VDB($F163,$G163,$I163,0,(MAX(0,MIN($I163,IF(OR($E163="",Settings!$B$3=""),0,DATEDIF($E163,EOMONTH(Settings!$B$3,0)+1,"m"))))),2,TRUE)),0)))</f>
        <v/>
      </c>
      <c r="R163" s="13">
        <f>IF($A163="","",MAX(0,$F163-$Q163))</f>
        <v/>
      </c>
    </row>
    <row r="164">
      <c r="A164" s="12" t="n"/>
      <c r="B164" s="12" t="n"/>
      <c r="C164" s="12" t="n"/>
      <c r="D164" s="14" t="n"/>
      <c r="E164" s="14" t="n"/>
      <c r="F164" s="13" t="n"/>
      <c r="G164" s="13" t="n"/>
      <c r="H164" s="12" t="n"/>
      <c r="I164" s="12">
        <f>IF($H164="","",$H164*12)</f>
        <v/>
      </c>
      <c r="J164" s="12" t="n"/>
      <c r="K164" s="12" t="n"/>
      <c r="L164" s="12" t="n"/>
      <c r="M164" s="12" t="n"/>
      <c r="N164" s="12" t="n"/>
      <c r="O164" s="12" t="n"/>
      <c r="P164" s="13">
        <f>IF($A164="","",IF($J164="SL",IF(AND((MAX(0,MIN($I164,IF(OR($E164="",Settings!$B$3=""),0,DATEDIF($E164,EOMONTH(Settings!$B$3,0)+1,"m")))))&gt;0,(MAX(0,MIN($I164,IF(OR($E164="",Settings!$B$3=""),0,DATEDIF($E164,EOMONTH(Settings!$B$3,0)+1,"m")))))&lt;=$I164),(IFERROR(($F164-$G164)/$I164,0)),0),IF($J164="DDB",IF((MAX(0,MIN($I164,IF(OR($E164="",Settings!$B$3=""),0,DATEDIF($E164,EOMONTH(Settings!$B$3,0)+1,"m")))))=0,0,VDB($F164,$G164,$I164,(MAX(0,MIN($I164,IF(OR($E164="",Settings!$B$3=""),0,DATEDIF($E164,EOMONTH(Settings!$B$3,0)+1,"m")))))-1,(MAX(0,MIN($I164,IF(OR($E164="",Settings!$B$3=""),0,DATEDIF($E164,EOMONTH(Settings!$B$3,0)+1,"m"))))),2,TRUE)),0)))</f>
        <v/>
      </c>
      <c r="Q164" s="13">
        <f>IF($A164="","",IF($J164="SL",(MAX(0,MIN($I164,IF(OR($E164="",Settings!$B$3=""),0,DATEDIF($E164,EOMONTH(Settings!$B$3,0)+1,"m")))))*(IFERROR(($F164-$G164)/$I164,0)),IF($J164="DDB",IF((MAX(0,MIN($I164,IF(OR($E164="",Settings!$B$3=""),0,DATEDIF($E164,EOMONTH(Settings!$B$3,0)+1,"m")))))=0,0,VDB($F164,$G164,$I164,0,(MAX(0,MIN($I164,IF(OR($E164="",Settings!$B$3=""),0,DATEDIF($E164,EOMONTH(Settings!$B$3,0)+1,"m"))))),2,TRUE)),0)))</f>
        <v/>
      </c>
      <c r="R164" s="13">
        <f>IF($A164="","",MAX(0,$F164-$Q164))</f>
        <v/>
      </c>
    </row>
    <row r="165">
      <c r="A165" s="12" t="n"/>
      <c r="B165" s="12" t="n"/>
      <c r="C165" s="12" t="n"/>
      <c r="D165" s="14" t="n"/>
      <c r="E165" s="14" t="n"/>
      <c r="F165" s="13" t="n"/>
      <c r="G165" s="13" t="n"/>
      <c r="H165" s="12" t="n"/>
      <c r="I165" s="12">
        <f>IF($H165="","",$H165*12)</f>
        <v/>
      </c>
      <c r="J165" s="12" t="n"/>
      <c r="K165" s="12" t="n"/>
      <c r="L165" s="12" t="n"/>
      <c r="M165" s="12" t="n"/>
      <c r="N165" s="12" t="n"/>
      <c r="O165" s="12" t="n"/>
      <c r="P165" s="13">
        <f>IF($A165="","",IF($J165="SL",IF(AND((MAX(0,MIN($I165,IF(OR($E165="",Settings!$B$3=""),0,DATEDIF($E165,EOMONTH(Settings!$B$3,0)+1,"m")))))&gt;0,(MAX(0,MIN($I165,IF(OR($E165="",Settings!$B$3=""),0,DATEDIF($E165,EOMONTH(Settings!$B$3,0)+1,"m")))))&lt;=$I165),(IFERROR(($F165-$G165)/$I165,0)),0),IF($J165="DDB",IF((MAX(0,MIN($I165,IF(OR($E165="",Settings!$B$3=""),0,DATEDIF($E165,EOMONTH(Settings!$B$3,0)+1,"m")))))=0,0,VDB($F165,$G165,$I165,(MAX(0,MIN($I165,IF(OR($E165="",Settings!$B$3=""),0,DATEDIF($E165,EOMONTH(Settings!$B$3,0)+1,"m")))))-1,(MAX(0,MIN($I165,IF(OR($E165="",Settings!$B$3=""),0,DATEDIF($E165,EOMONTH(Settings!$B$3,0)+1,"m"))))),2,TRUE)),0)))</f>
        <v/>
      </c>
      <c r="Q165" s="13">
        <f>IF($A165="","",IF($J165="SL",(MAX(0,MIN($I165,IF(OR($E165="",Settings!$B$3=""),0,DATEDIF($E165,EOMONTH(Settings!$B$3,0)+1,"m")))))*(IFERROR(($F165-$G165)/$I165,0)),IF($J165="DDB",IF((MAX(0,MIN($I165,IF(OR($E165="",Settings!$B$3=""),0,DATEDIF($E165,EOMONTH(Settings!$B$3,0)+1,"m")))))=0,0,VDB($F165,$G165,$I165,0,(MAX(0,MIN($I165,IF(OR($E165="",Settings!$B$3=""),0,DATEDIF($E165,EOMONTH(Settings!$B$3,0)+1,"m"))))),2,TRUE)),0)))</f>
        <v/>
      </c>
      <c r="R165" s="13">
        <f>IF($A165="","",MAX(0,$F165-$Q165))</f>
        <v/>
      </c>
    </row>
    <row r="166">
      <c r="A166" s="12" t="n"/>
      <c r="B166" s="12" t="n"/>
      <c r="C166" s="12" t="n"/>
      <c r="D166" s="14" t="n"/>
      <c r="E166" s="14" t="n"/>
      <c r="F166" s="13" t="n"/>
      <c r="G166" s="13" t="n"/>
      <c r="H166" s="12" t="n"/>
      <c r="I166" s="12">
        <f>IF($H166="","",$H166*12)</f>
        <v/>
      </c>
      <c r="J166" s="12" t="n"/>
      <c r="K166" s="12" t="n"/>
      <c r="L166" s="12" t="n"/>
      <c r="M166" s="12" t="n"/>
      <c r="N166" s="12" t="n"/>
      <c r="O166" s="12" t="n"/>
      <c r="P166" s="13">
        <f>IF($A166="","",IF($J166="SL",IF(AND((MAX(0,MIN($I166,IF(OR($E166="",Settings!$B$3=""),0,DATEDIF($E166,EOMONTH(Settings!$B$3,0)+1,"m")))))&gt;0,(MAX(0,MIN($I166,IF(OR($E166="",Settings!$B$3=""),0,DATEDIF($E166,EOMONTH(Settings!$B$3,0)+1,"m")))))&lt;=$I166),(IFERROR(($F166-$G166)/$I166,0)),0),IF($J166="DDB",IF((MAX(0,MIN($I166,IF(OR($E166="",Settings!$B$3=""),0,DATEDIF($E166,EOMONTH(Settings!$B$3,0)+1,"m")))))=0,0,VDB($F166,$G166,$I166,(MAX(0,MIN($I166,IF(OR($E166="",Settings!$B$3=""),0,DATEDIF($E166,EOMONTH(Settings!$B$3,0)+1,"m")))))-1,(MAX(0,MIN($I166,IF(OR($E166="",Settings!$B$3=""),0,DATEDIF($E166,EOMONTH(Settings!$B$3,0)+1,"m"))))),2,TRUE)),0)))</f>
        <v/>
      </c>
      <c r="Q166" s="13">
        <f>IF($A166="","",IF($J166="SL",(MAX(0,MIN($I166,IF(OR($E166="",Settings!$B$3=""),0,DATEDIF($E166,EOMONTH(Settings!$B$3,0)+1,"m")))))*(IFERROR(($F166-$G166)/$I166,0)),IF($J166="DDB",IF((MAX(0,MIN($I166,IF(OR($E166="",Settings!$B$3=""),0,DATEDIF($E166,EOMONTH(Settings!$B$3,0)+1,"m")))))=0,0,VDB($F166,$G166,$I166,0,(MAX(0,MIN($I166,IF(OR($E166="",Settings!$B$3=""),0,DATEDIF($E166,EOMONTH(Settings!$B$3,0)+1,"m"))))),2,TRUE)),0)))</f>
        <v/>
      </c>
      <c r="R166" s="13">
        <f>IF($A166="","",MAX(0,$F166-$Q166))</f>
        <v/>
      </c>
    </row>
    <row r="167">
      <c r="A167" s="12" t="n"/>
      <c r="B167" s="12" t="n"/>
      <c r="C167" s="12" t="n"/>
      <c r="D167" s="14" t="n"/>
      <c r="E167" s="14" t="n"/>
      <c r="F167" s="13" t="n"/>
      <c r="G167" s="13" t="n"/>
      <c r="H167" s="12" t="n"/>
      <c r="I167" s="12">
        <f>IF($H167="","",$H167*12)</f>
        <v/>
      </c>
      <c r="J167" s="12" t="n"/>
      <c r="K167" s="12" t="n"/>
      <c r="L167" s="12" t="n"/>
      <c r="M167" s="12" t="n"/>
      <c r="N167" s="12" t="n"/>
      <c r="O167" s="12" t="n"/>
      <c r="P167" s="13">
        <f>IF($A167="","",IF($J167="SL",IF(AND((MAX(0,MIN($I167,IF(OR($E167="",Settings!$B$3=""),0,DATEDIF($E167,EOMONTH(Settings!$B$3,0)+1,"m")))))&gt;0,(MAX(0,MIN($I167,IF(OR($E167="",Settings!$B$3=""),0,DATEDIF($E167,EOMONTH(Settings!$B$3,0)+1,"m")))))&lt;=$I167),(IFERROR(($F167-$G167)/$I167,0)),0),IF($J167="DDB",IF((MAX(0,MIN($I167,IF(OR($E167="",Settings!$B$3=""),0,DATEDIF($E167,EOMONTH(Settings!$B$3,0)+1,"m")))))=0,0,VDB($F167,$G167,$I167,(MAX(0,MIN($I167,IF(OR($E167="",Settings!$B$3=""),0,DATEDIF($E167,EOMONTH(Settings!$B$3,0)+1,"m")))))-1,(MAX(0,MIN($I167,IF(OR($E167="",Settings!$B$3=""),0,DATEDIF($E167,EOMONTH(Settings!$B$3,0)+1,"m"))))),2,TRUE)),0)))</f>
        <v/>
      </c>
      <c r="Q167" s="13">
        <f>IF($A167="","",IF($J167="SL",(MAX(0,MIN($I167,IF(OR($E167="",Settings!$B$3=""),0,DATEDIF($E167,EOMONTH(Settings!$B$3,0)+1,"m")))))*(IFERROR(($F167-$G167)/$I167,0)),IF($J167="DDB",IF((MAX(0,MIN($I167,IF(OR($E167="",Settings!$B$3=""),0,DATEDIF($E167,EOMONTH(Settings!$B$3,0)+1,"m")))))=0,0,VDB($F167,$G167,$I167,0,(MAX(0,MIN($I167,IF(OR($E167="",Settings!$B$3=""),0,DATEDIF($E167,EOMONTH(Settings!$B$3,0)+1,"m"))))),2,TRUE)),0)))</f>
        <v/>
      </c>
      <c r="R167" s="13">
        <f>IF($A167="","",MAX(0,$F167-$Q167))</f>
        <v/>
      </c>
    </row>
    <row r="168">
      <c r="A168" s="12" t="n"/>
      <c r="B168" s="12" t="n"/>
      <c r="C168" s="12" t="n"/>
      <c r="D168" s="14" t="n"/>
      <c r="E168" s="14" t="n"/>
      <c r="F168" s="13" t="n"/>
      <c r="G168" s="13" t="n"/>
      <c r="H168" s="12" t="n"/>
      <c r="I168" s="12">
        <f>IF($H168="","",$H168*12)</f>
        <v/>
      </c>
      <c r="J168" s="12" t="n"/>
      <c r="K168" s="12" t="n"/>
      <c r="L168" s="12" t="n"/>
      <c r="M168" s="12" t="n"/>
      <c r="N168" s="12" t="n"/>
      <c r="O168" s="12" t="n"/>
      <c r="P168" s="13">
        <f>IF($A168="","",IF($J168="SL",IF(AND((MAX(0,MIN($I168,IF(OR($E168="",Settings!$B$3=""),0,DATEDIF($E168,EOMONTH(Settings!$B$3,0)+1,"m")))))&gt;0,(MAX(0,MIN($I168,IF(OR($E168="",Settings!$B$3=""),0,DATEDIF($E168,EOMONTH(Settings!$B$3,0)+1,"m")))))&lt;=$I168),(IFERROR(($F168-$G168)/$I168,0)),0),IF($J168="DDB",IF((MAX(0,MIN($I168,IF(OR($E168="",Settings!$B$3=""),0,DATEDIF($E168,EOMONTH(Settings!$B$3,0)+1,"m")))))=0,0,VDB($F168,$G168,$I168,(MAX(0,MIN($I168,IF(OR($E168="",Settings!$B$3=""),0,DATEDIF($E168,EOMONTH(Settings!$B$3,0)+1,"m")))))-1,(MAX(0,MIN($I168,IF(OR($E168="",Settings!$B$3=""),0,DATEDIF($E168,EOMONTH(Settings!$B$3,0)+1,"m"))))),2,TRUE)),0)))</f>
        <v/>
      </c>
      <c r="Q168" s="13">
        <f>IF($A168="","",IF($J168="SL",(MAX(0,MIN($I168,IF(OR($E168="",Settings!$B$3=""),0,DATEDIF($E168,EOMONTH(Settings!$B$3,0)+1,"m")))))*(IFERROR(($F168-$G168)/$I168,0)),IF($J168="DDB",IF((MAX(0,MIN($I168,IF(OR($E168="",Settings!$B$3=""),0,DATEDIF($E168,EOMONTH(Settings!$B$3,0)+1,"m")))))=0,0,VDB($F168,$G168,$I168,0,(MAX(0,MIN($I168,IF(OR($E168="",Settings!$B$3=""),0,DATEDIF($E168,EOMONTH(Settings!$B$3,0)+1,"m"))))),2,TRUE)),0)))</f>
        <v/>
      </c>
      <c r="R168" s="13">
        <f>IF($A168="","",MAX(0,$F168-$Q168))</f>
        <v/>
      </c>
    </row>
    <row r="169">
      <c r="A169" s="12" t="n"/>
      <c r="B169" s="12" t="n"/>
      <c r="C169" s="12" t="n"/>
      <c r="D169" s="14" t="n"/>
      <c r="E169" s="14" t="n"/>
      <c r="F169" s="13" t="n"/>
      <c r="G169" s="13" t="n"/>
      <c r="H169" s="12" t="n"/>
      <c r="I169" s="12">
        <f>IF($H169="","",$H169*12)</f>
        <v/>
      </c>
      <c r="J169" s="12" t="n"/>
      <c r="K169" s="12" t="n"/>
      <c r="L169" s="12" t="n"/>
      <c r="M169" s="12" t="n"/>
      <c r="N169" s="12" t="n"/>
      <c r="O169" s="12" t="n"/>
      <c r="P169" s="13">
        <f>IF($A169="","",IF($J169="SL",IF(AND((MAX(0,MIN($I169,IF(OR($E169="",Settings!$B$3=""),0,DATEDIF($E169,EOMONTH(Settings!$B$3,0)+1,"m")))))&gt;0,(MAX(0,MIN($I169,IF(OR($E169="",Settings!$B$3=""),0,DATEDIF($E169,EOMONTH(Settings!$B$3,0)+1,"m")))))&lt;=$I169),(IFERROR(($F169-$G169)/$I169,0)),0),IF($J169="DDB",IF((MAX(0,MIN($I169,IF(OR($E169="",Settings!$B$3=""),0,DATEDIF($E169,EOMONTH(Settings!$B$3,0)+1,"m")))))=0,0,VDB($F169,$G169,$I169,(MAX(0,MIN($I169,IF(OR($E169="",Settings!$B$3=""),0,DATEDIF($E169,EOMONTH(Settings!$B$3,0)+1,"m")))))-1,(MAX(0,MIN($I169,IF(OR($E169="",Settings!$B$3=""),0,DATEDIF($E169,EOMONTH(Settings!$B$3,0)+1,"m"))))),2,TRUE)),0)))</f>
        <v/>
      </c>
      <c r="Q169" s="13">
        <f>IF($A169="","",IF($J169="SL",(MAX(0,MIN($I169,IF(OR($E169="",Settings!$B$3=""),0,DATEDIF($E169,EOMONTH(Settings!$B$3,0)+1,"m")))))*(IFERROR(($F169-$G169)/$I169,0)),IF($J169="DDB",IF((MAX(0,MIN($I169,IF(OR($E169="",Settings!$B$3=""),0,DATEDIF($E169,EOMONTH(Settings!$B$3,0)+1,"m")))))=0,0,VDB($F169,$G169,$I169,0,(MAX(0,MIN($I169,IF(OR($E169="",Settings!$B$3=""),0,DATEDIF($E169,EOMONTH(Settings!$B$3,0)+1,"m"))))),2,TRUE)),0)))</f>
        <v/>
      </c>
      <c r="R169" s="13">
        <f>IF($A169="","",MAX(0,$F169-$Q169))</f>
        <v/>
      </c>
    </row>
    <row r="170">
      <c r="A170" s="12" t="n"/>
      <c r="B170" s="12" t="n"/>
      <c r="C170" s="12" t="n"/>
      <c r="D170" s="14" t="n"/>
      <c r="E170" s="14" t="n"/>
      <c r="F170" s="13" t="n"/>
      <c r="G170" s="13" t="n"/>
      <c r="H170" s="12" t="n"/>
      <c r="I170" s="12">
        <f>IF($H170="","",$H170*12)</f>
        <v/>
      </c>
      <c r="J170" s="12" t="n"/>
      <c r="K170" s="12" t="n"/>
      <c r="L170" s="12" t="n"/>
      <c r="M170" s="12" t="n"/>
      <c r="N170" s="12" t="n"/>
      <c r="O170" s="12" t="n"/>
      <c r="P170" s="13">
        <f>IF($A170="","",IF($J170="SL",IF(AND((MAX(0,MIN($I170,IF(OR($E170="",Settings!$B$3=""),0,DATEDIF($E170,EOMONTH(Settings!$B$3,0)+1,"m")))))&gt;0,(MAX(0,MIN($I170,IF(OR($E170="",Settings!$B$3=""),0,DATEDIF($E170,EOMONTH(Settings!$B$3,0)+1,"m")))))&lt;=$I170),(IFERROR(($F170-$G170)/$I170,0)),0),IF($J170="DDB",IF((MAX(0,MIN($I170,IF(OR($E170="",Settings!$B$3=""),0,DATEDIF($E170,EOMONTH(Settings!$B$3,0)+1,"m")))))=0,0,VDB($F170,$G170,$I170,(MAX(0,MIN($I170,IF(OR($E170="",Settings!$B$3=""),0,DATEDIF($E170,EOMONTH(Settings!$B$3,0)+1,"m")))))-1,(MAX(0,MIN($I170,IF(OR($E170="",Settings!$B$3=""),0,DATEDIF($E170,EOMONTH(Settings!$B$3,0)+1,"m"))))),2,TRUE)),0)))</f>
        <v/>
      </c>
      <c r="Q170" s="13">
        <f>IF($A170="","",IF($J170="SL",(MAX(0,MIN($I170,IF(OR($E170="",Settings!$B$3=""),0,DATEDIF($E170,EOMONTH(Settings!$B$3,0)+1,"m")))))*(IFERROR(($F170-$G170)/$I170,0)),IF($J170="DDB",IF((MAX(0,MIN($I170,IF(OR($E170="",Settings!$B$3=""),0,DATEDIF($E170,EOMONTH(Settings!$B$3,0)+1,"m")))))=0,0,VDB($F170,$G170,$I170,0,(MAX(0,MIN($I170,IF(OR($E170="",Settings!$B$3=""),0,DATEDIF($E170,EOMONTH(Settings!$B$3,0)+1,"m"))))),2,TRUE)),0)))</f>
        <v/>
      </c>
      <c r="R170" s="13">
        <f>IF($A170="","",MAX(0,$F170-$Q170))</f>
        <v/>
      </c>
    </row>
    <row r="171">
      <c r="A171" s="12" t="n"/>
      <c r="B171" s="12" t="n"/>
      <c r="C171" s="12" t="n"/>
      <c r="D171" s="14" t="n"/>
      <c r="E171" s="14" t="n"/>
      <c r="F171" s="13" t="n"/>
      <c r="G171" s="13" t="n"/>
      <c r="H171" s="12" t="n"/>
      <c r="I171" s="12">
        <f>IF($H171="","",$H171*12)</f>
        <v/>
      </c>
      <c r="J171" s="12" t="n"/>
      <c r="K171" s="12" t="n"/>
      <c r="L171" s="12" t="n"/>
      <c r="M171" s="12" t="n"/>
      <c r="N171" s="12" t="n"/>
      <c r="O171" s="12" t="n"/>
      <c r="P171" s="13">
        <f>IF($A171="","",IF($J171="SL",IF(AND((MAX(0,MIN($I171,IF(OR($E171="",Settings!$B$3=""),0,DATEDIF($E171,EOMONTH(Settings!$B$3,0)+1,"m")))))&gt;0,(MAX(0,MIN($I171,IF(OR($E171="",Settings!$B$3=""),0,DATEDIF($E171,EOMONTH(Settings!$B$3,0)+1,"m")))))&lt;=$I171),(IFERROR(($F171-$G171)/$I171,0)),0),IF($J171="DDB",IF((MAX(0,MIN($I171,IF(OR($E171="",Settings!$B$3=""),0,DATEDIF($E171,EOMONTH(Settings!$B$3,0)+1,"m")))))=0,0,VDB($F171,$G171,$I171,(MAX(0,MIN($I171,IF(OR($E171="",Settings!$B$3=""),0,DATEDIF($E171,EOMONTH(Settings!$B$3,0)+1,"m")))))-1,(MAX(0,MIN($I171,IF(OR($E171="",Settings!$B$3=""),0,DATEDIF($E171,EOMONTH(Settings!$B$3,0)+1,"m"))))),2,TRUE)),0)))</f>
        <v/>
      </c>
      <c r="Q171" s="13">
        <f>IF($A171="","",IF($J171="SL",(MAX(0,MIN($I171,IF(OR($E171="",Settings!$B$3=""),0,DATEDIF($E171,EOMONTH(Settings!$B$3,0)+1,"m")))))*(IFERROR(($F171-$G171)/$I171,0)),IF($J171="DDB",IF((MAX(0,MIN($I171,IF(OR($E171="",Settings!$B$3=""),0,DATEDIF($E171,EOMONTH(Settings!$B$3,0)+1,"m")))))=0,0,VDB($F171,$G171,$I171,0,(MAX(0,MIN($I171,IF(OR($E171="",Settings!$B$3=""),0,DATEDIF($E171,EOMONTH(Settings!$B$3,0)+1,"m"))))),2,TRUE)),0)))</f>
        <v/>
      </c>
      <c r="R171" s="13">
        <f>IF($A171="","",MAX(0,$F171-$Q171))</f>
        <v/>
      </c>
    </row>
    <row r="172">
      <c r="A172" s="12" t="n"/>
      <c r="B172" s="12" t="n"/>
      <c r="C172" s="12" t="n"/>
      <c r="D172" s="14" t="n"/>
      <c r="E172" s="14" t="n"/>
      <c r="F172" s="13" t="n"/>
      <c r="G172" s="13" t="n"/>
      <c r="H172" s="12" t="n"/>
      <c r="I172" s="12">
        <f>IF($H172="","",$H172*12)</f>
        <v/>
      </c>
      <c r="J172" s="12" t="n"/>
      <c r="K172" s="12" t="n"/>
      <c r="L172" s="12" t="n"/>
      <c r="M172" s="12" t="n"/>
      <c r="N172" s="12" t="n"/>
      <c r="O172" s="12" t="n"/>
      <c r="P172" s="13">
        <f>IF($A172="","",IF($J172="SL",IF(AND((MAX(0,MIN($I172,IF(OR($E172="",Settings!$B$3=""),0,DATEDIF($E172,EOMONTH(Settings!$B$3,0)+1,"m")))))&gt;0,(MAX(0,MIN($I172,IF(OR($E172="",Settings!$B$3=""),0,DATEDIF($E172,EOMONTH(Settings!$B$3,0)+1,"m")))))&lt;=$I172),(IFERROR(($F172-$G172)/$I172,0)),0),IF($J172="DDB",IF((MAX(0,MIN($I172,IF(OR($E172="",Settings!$B$3=""),0,DATEDIF($E172,EOMONTH(Settings!$B$3,0)+1,"m")))))=0,0,VDB($F172,$G172,$I172,(MAX(0,MIN($I172,IF(OR($E172="",Settings!$B$3=""),0,DATEDIF($E172,EOMONTH(Settings!$B$3,0)+1,"m")))))-1,(MAX(0,MIN($I172,IF(OR($E172="",Settings!$B$3=""),0,DATEDIF($E172,EOMONTH(Settings!$B$3,0)+1,"m"))))),2,TRUE)),0)))</f>
        <v/>
      </c>
      <c r="Q172" s="13">
        <f>IF($A172="","",IF($J172="SL",(MAX(0,MIN($I172,IF(OR($E172="",Settings!$B$3=""),0,DATEDIF($E172,EOMONTH(Settings!$B$3,0)+1,"m")))))*(IFERROR(($F172-$G172)/$I172,0)),IF($J172="DDB",IF((MAX(0,MIN($I172,IF(OR($E172="",Settings!$B$3=""),0,DATEDIF($E172,EOMONTH(Settings!$B$3,0)+1,"m")))))=0,0,VDB($F172,$G172,$I172,0,(MAX(0,MIN($I172,IF(OR($E172="",Settings!$B$3=""),0,DATEDIF($E172,EOMONTH(Settings!$B$3,0)+1,"m"))))),2,TRUE)),0)))</f>
        <v/>
      </c>
      <c r="R172" s="13">
        <f>IF($A172="","",MAX(0,$F172-$Q172))</f>
        <v/>
      </c>
    </row>
    <row r="173">
      <c r="A173" s="12" t="n"/>
      <c r="B173" s="12" t="n"/>
      <c r="C173" s="12" t="n"/>
      <c r="D173" s="14" t="n"/>
      <c r="E173" s="14" t="n"/>
      <c r="F173" s="13" t="n"/>
      <c r="G173" s="13" t="n"/>
      <c r="H173" s="12" t="n"/>
      <c r="I173" s="12">
        <f>IF($H173="","",$H173*12)</f>
        <v/>
      </c>
      <c r="J173" s="12" t="n"/>
      <c r="K173" s="12" t="n"/>
      <c r="L173" s="12" t="n"/>
      <c r="M173" s="12" t="n"/>
      <c r="N173" s="12" t="n"/>
      <c r="O173" s="12" t="n"/>
      <c r="P173" s="13">
        <f>IF($A173="","",IF($J173="SL",IF(AND((MAX(0,MIN($I173,IF(OR($E173="",Settings!$B$3=""),0,DATEDIF($E173,EOMONTH(Settings!$B$3,0)+1,"m")))))&gt;0,(MAX(0,MIN($I173,IF(OR($E173="",Settings!$B$3=""),0,DATEDIF($E173,EOMONTH(Settings!$B$3,0)+1,"m")))))&lt;=$I173),(IFERROR(($F173-$G173)/$I173,0)),0),IF($J173="DDB",IF((MAX(0,MIN($I173,IF(OR($E173="",Settings!$B$3=""),0,DATEDIF($E173,EOMONTH(Settings!$B$3,0)+1,"m")))))=0,0,VDB($F173,$G173,$I173,(MAX(0,MIN($I173,IF(OR($E173="",Settings!$B$3=""),0,DATEDIF($E173,EOMONTH(Settings!$B$3,0)+1,"m")))))-1,(MAX(0,MIN($I173,IF(OR($E173="",Settings!$B$3=""),0,DATEDIF($E173,EOMONTH(Settings!$B$3,0)+1,"m"))))),2,TRUE)),0)))</f>
        <v/>
      </c>
      <c r="Q173" s="13">
        <f>IF($A173="","",IF($J173="SL",(MAX(0,MIN($I173,IF(OR($E173="",Settings!$B$3=""),0,DATEDIF($E173,EOMONTH(Settings!$B$3,0)+1,"m")))))*(IFERROR(($F173-$G173)/$I173,0)),IF($J173="DDB",IF((MAX(0,MIN($I173,IF(OR($E173="",Settings!$B$3=""),0,DATEDIF($E173,EOMONTH(Settings!$B$3,0)+1,"m")))))=0,0,VDB($F173,$G173,$I173,0,(MAX(0,MIN($I173,IF(OR($E173="",Settings!$B$3=""),0,DATEDIF($E173,EOMONTH(Settings!$B$3,0)+1,"m"))))),2,TRUE)),0)))</f>
        <v/>
      </c>
      <c r="R173" s="13">
        <f>IF($A173="","",MAX(0,$F173-$Q173))</f>
        <v/>
      </c>
    </row>
    <row r="174">
      <c r="A174" s="12" t="n"/>
      <c r="B174" s="12" t="n"/>
      <c r="C174" s="12" t="n"/>
      <c r="D174" s="14" t="n"/>
      <c r="E174" s="14" t="n"/>
      <c r="F174" s="13" t="n"/>
      <c r="G174" s="13" t="n"/>
      <c r="H174" s="12" t="n"/>
      <c r="I174" s="12">
        <f>IF($H174="","",$H174*12)</f>
        <v/>
      </c>
      <c r="J174" s="12" t="n"/>
      <c r="K174" s="12" t="n"/>
      <c r="L174" s="12" t="n"/>
      <c r="M174" s="12" t="n"/>
      <c r="N174" s="12" t="n"/>
      <c r="O174" s="12" t="n"/>
      <c r="P174" s="13">
        <f>IF($A174="","",IF($J174="SL",IF(AND((MAX(0,MIN($I174,IF(OR($E174="",Settings!$B$3=""),0,DATEDIF($E174,EOMONTH(Settings!$B$3,0)+1,"m")))))&gt;0,(MAX(0,MIN($I174,IF(OR($E174="",Settings!$B$3=""),0,DATEDIF($E174,EOMONTH(Settings!$B$3,0)+1,"m")))))&lt;=$I174),(IFERROR(($F174-$G174)/$I174,0)),0),IF($J174="DDB",IF((MAX(0,MIN($I174,IF(OR($E174="",Settings!$B$3=""),0,DATEDIF($E174,EOMONTH(Settings!$B$3,0)+1,"m")))))=0,0,VDB($F174,$G174,$I174,(MAX(0,MIN($I174,IF(OR($E174="",Settings!$B$3=""),0,DATEDIF($E174,EOMONTH(Settings!$B$3,0)+1,"m")))))-1,(MAX(0,MIN($I174,IF(OR($E174="",Settings!$B$3=""),0,DATEDIF($E174,EOMONTH(Settings!$B$3,0)+1,"m"))))),2,TRUE)),0)))</f>
        <v/>
      </c>
      <c r="Q174" s="13">
        <f>IF($A174="","",IF($J174="SL",(MAX(0,MIN($I174,IF(OR($E174="",Settings!$B$3=""),0,DATEDIF($E174,EOMONTH(Settings!$B$3,0)+1,"m")))))*(IFERROR(($F174-$G174)/$I174,0)),IF($J174="DDB",IF((MAX(0,MIN($I174,IF(OR($E174="",Settings!$B$3=""),0,DATEDIF($E174,EOMONTH(Settings!$B$3,0)+1,"m")))))=0,0,VDB($F174,$G174,$I174,0,(MAX(0,MIN($I174,IF(OR($E174="",Settings!$B$3=""),0,DATEDIF($E174,EOMONTH(Settings!$B$3,0)+1,"m"))))),2,TRUE)),0)))</f>
        <v/>
      </c>
      <c r="R174" s="13">
        <f>IF($A174="","",MAX(0,$F174-$Q174))</f>
        <v/>
      </c>
    </row>
    <row r="175">
      <c r="A175" s="12" t="n"/>
      <c r="B175" s="12" t="n"/>
      <c r="C175" s="12" t="n"/>
      <c r="D175" s="14" t="n"/>
      <c r="E175" s="14" t="n"/>
      <c r="F175" s="13" t="n"/>
      <c r="G175" s="13" t="n"/>
      <c r="H175" s="12" t="n"/>
      <c r="I175" s="12">
        <f>IF($H175="","",$H175*12)</f>
        <v/>
      </c>
      <c r="J175" s="12" t="n"/>
      <c r="K175" s="12" t="n"/>
      <c r="L175" s="12" t="n"/>
      <c r="M175" s="12" t="n"/>
      <c r="N175" s="12" t="n"/>
      <c r="O175" s="12" t="n"/>
      <c r="P175" s="13">
        <f>IF($A175="","",IF($J175="SL",IF(AND((MAX(0,MIN($I175,IF(OR($E175="",Settings!$B$3=""),0,DATEDIF($E175,EOMONTH(Settings!$B$3,0)+1,"m")))))&gt;0,(MAX(0,MIN($I175,IF(OR($E175="",Settings!$B$3=""),0,DATEDIF($E175,EOMONTH(Settings!$B$3,0)+1,"m")))))&lt;=$I175),(IFERROR(($F175-$G175)/$I175,0)),0),IF($J175="DDB",IF((MAX(0,MIN($I175,IF(OR($E175="",Settings!$B$3=""),0,DATEDIF($E175,EOMONTH(Settings!$B$3,0)+1,"m")))))=0,0,VDB($F175,$G175,$I175,(MAX(0,MIN($I175,IF(OR($E175="",Settings!$B$3=""),0,DATEDIF($E175,EOMONTH(Settings!$B$3,0)+1,"m")))))-1,(MAX(0,MIN($I175,IF(OR($E175="",Settings!$B$3=""),0,DATEDIF($E175,EOMONTH(Settings!$B$3,0)+1,"m"))))),2,TRUE)),0)))</f>
        <v/>
      </c>
      <c r="Q175" s="13">
        <f>IF($A175="","",IF($J175="SL",(MAX(0,MIN($I175,IF(OR($E175="",Settings!$B$3=""),0,DATEDIF($E175,EOMONTH(Settings!$B$3,0)+1,"m")))))*(IFERROR(($F175-$G175)/$I175,0)),IF($J175="DDB",IF((MAX(0,MIN($I175,IF(OR($E175="",Settings!$B$3=""),0,DATEDIF($E175,EOMONTH(Settings!$B$3,0)+1,"m")))))=0,0,VDB($F175,$G175,$I175,0,(MAX(0,MIN($I175,IF(OR($E175="",Settings!$B$3=""),0,DATEDIF($E175,EOMONTH(Settings!$B$3,0)+1,"m"))))),2,TRUE)),0)))</f>
        <v/>
      </c>
      <c r="R175" s="13">
        <f>IF($A175="","",MAX(0,$F175-$Q175))</f>
        <v/>
      </c>
    </row>
    <row r="176">
      <c r="A176" s="12" t="n"/>
      <c r="B176" s="12" t="n"/>
      <c r="C176" s="12" t="n"/>
      <c r="D176" s="14" t="n"/>
      <c r="E176" s="14" t="n"/>
      <c r="F176" s="13" t="n"/>
      <c r="G176" s="13" t="n"/>
      <c r="H176" s="12" t="n"/>
      <c r="I176" s="12">
        <f>IF($H176="","",$H176*12)</f>
        <v/>
      </c>
      <c r="J176" s="12" t="n"/>
      <c r="K176" s="12" t="n"/>
      <c r="L176" s="12" t="n"/>
      <c r="M176" s="12" t="n"/>
      <c r="N176" s="12" t="n"/>
      <c r="O176" s="12" t="n"/>
      <c r="P176" s="13">
        <f>IF($A176="","",IF($J176="SL",IF(AND((MAX(0,MIN($I176,IF(OR($E176="",Settings!$B$3=""),0,DATEDIF($E176,EOMONTH(Settings!$B$3,0)+1,"m")))))&gt;0,(MAX(0,MIN($I176,IF(OR($E176="",Settings!$B$3=""),0,DATEDIF($E176,EOMONTH(Settings!$B$3,0)+1,"m")))))&lt;=$I176),(IFERROR(($F176-$G176)/$I176,0)),0),IF($J176="DDB",IF((MAX(0,MIN($I176,IF(OR($E176="",Settings!$B$3=""),0,DATEDIF($E176,EOMONTH(Settings!$B$3,0)+1,"m")))))=0,0,VDB($F176,$G176,$I176,(MAX(0,MIN($I176,IF(OR($E176="",Settings!$B$3=""),0,DATEDIF($E176,EOMONTH(Settings!$B$3,0)+1,"m")))))-1,(MAX(0,MIN($I176,IF(OR($E176="",Settings!$B$3=""),0,DATEDIF($E176,EOMONTH(Settings!$B$3,0)+1,"m"))))),2,TRUE)),0)))</f>
        <v/>
      </c>
      <c r="Q176" s="13">
        <f>IF($A176="","",IF($J176="SL",(MAX(0,MIN($I176,IF(OR($E176="",Settings!$B$3=""),0,DATEDIF($E176,EOMONTH(Settings!$B$3,0)+1,"m")))))*(IFERROR(($F176-$G176)/$I176,0)),IF($J176="DDB",IF((MAX(0,MIN($I176,IF(OR($E176="",Settings!$B$3=""),0,DATEDIF($E176,EOMONTH(Settings!$B$3,0)+1,"m")))))=0,0,VDB($F176,$G176,$I176,0,(MAX(0,MIN($I176,IF(OR($E176="",Settings!$B$3=""),0,DATEDIF($E176,EOMONTH(Settings!$B$3,0)+1,"m"))))),2,TRUE)),0)))</f>
        <v/>
      </c>
      <c r="R176" s="13">
        <f>IF($A176="","",MAX(0,$F176-$Q176))</f>
        <v/>
      </c>
    </row>
    <row r="177">
      <c r="A177" s="12" t="n"/>
      <c r="B177" s="12" t="n"/>
      <c r="C177" s="12" t="n"/>
      <c r="D177" s="14" t="n"/>
      <c r="E177" s="14" t="n"/>
      <c r="F177" s="13" t="n"/>
      <c r="G177" s="13" t="n"/>
      <c r="H177" s="12" t="n"/>
      <c r="I177" s="12">
        <f>IF($H177="","",$H177*12)</f>
        <v/>
      </c>
      <c r="J177" s="12" t="n"/>
      <c r="K177" s="12" t="n"/>
      <c r="L177" s="12" t="n"/>
      <c r="M177" s="12" t="n"/>
      <c r="N177" s="12" t="n"/>
      <c r="O177" s="12" t="n"/>
      <c r="P177" s="13">
        <f>IF($A177="","",IF($J177="SL",IF(AND((MAX(0,MIN($I177,IF(OR($E177="",Settings!$B$3=""),0,DATEDIF($E177,EOMONTH(Settings!$B$3,0)+1,"m")))))&gt;0,(MAX(0,MIN($I177,IF(OR($E177="",Settings!$B$3=""),0,DATEDIF($E177,EOMONTH(Settings!$B$3,0)+1,"m")))))&lt;=$I177),(IFERROR(($F177-$G177)/$I177,0)),0),IF($J177="DDB",IF((MAX(0,MIN($I177,IF(OR($E177="",Settings!$B$3=""),0,DATEDIF($E177,EOMONTH(Settings!$B$3,0)+1,"m")))))=0,0,VDB($F177,$G177,$I177,(MAX(0,MIN($I177,IF(OR($E177="",Settings!$B$3=""),0,DATEDIF($E177,EOMONTH(Settings!$B$3,0)+1,"m")))))-1,(MAX(0,MIN($I177,IF(OR($E177="",Settings!$B$3=""),0,DATEDIF($E177,EOMONTH(Settings!$B$3,0)+1,"m"))))),2,TRUE)),0)))</f>
        <v/>
      </c>
      <c r="Q177" s="13">
        <f>IF($A177="","",IF($J177="SL",(MAX(0,MIN($I177,IF(OR($E177="",Settings!$B$3=""),0,DATEDIF($E177,EOMONTH(Settings!$B$3,0)+1,"m")))))*(IFERROR(($F177-$G177)/$I177,0)),IF($J177="DDB",IF((MAX(0,MIN($I177,IF(OR($E177="",Settings!$B$3=""),0,DATEDIF($E177,EOMONTH(Settings!$B$3,0)+1,"m")))))=0,0,VDB($F177,$G177,$I177,0,(MAX(0,MIN($I177,IF(OR($E177="",Settings!$B$3=""),0,DATEDIF($E177,EOMONTH(Settings!$B$3,0)+1,"m"))))),2,TRUE)),0)))</f>
        <v/>
      </c>
      <c r="R177" s="13">
        <f>IF($A177="","",MAX(0,$F177-$Q177))</f>
        <v/>
      </c>
    </row>
    <row r="178">
      <c r="A178" s="12" t="n"/>
      <c r="B178" s="12" t="n"/>
      <c r="C178" s="12" t="n"/>
      <c r="D178" s="14" t="n"/>
      <c r="E178" s="14" t="n"/>
      <c r="F178" s="13" t="n"/>
      <c r="G178" s="13" t="n"/>
      <c r="H178" s="12" t="n"/>
      <c r="I178" s="12">
        <f>IF($H178="","",$H178*12)</f>
        <v/>
      </c>
      <c r="J178" s="12" t="n"/>
      <c r="K178" s="12" t="n"/>
      <c r="L178" s="12" t="n"/>
      <c r="M178" s="12" t="n"/>
      <c r="N178" s="12" t="n"/>
      <c r="O178" s="12" t="n"/>
      <c r="P178" s="13">
        <f>IF($A178="","",IF($J178="SL",IF(AND((MAX(0,MIN($I178,IF(OR($E178="",Settings!$B$3=""),0,DATEDIF($E178,EOMONTH(Settings!$B$3,0)+1,"m")))))&gt;0,(MAX(0,MIN($I178,IF(OR($E178="",Settings!$B$3=""),0,DATEDIF($E178,EOMONTH(Settings!$B$3,0)+1,"m")))))&lt;=$I178),(IFERROR(($F178-$G178)/$I178,0)),0),IF($J178="DDB",IF((MAX(0,MIN($I178,IF(OR($E178="",Settings!$B$3=""),0,DATEDIF($E178,EOMONTH(Settings!$B$3,0)+1,"m")))))=0,0,VDB($F178,$G178,$I178,(MAX(0,MIN($I178,IF(OR($E178="",Settings!$B$3=""),0,DATEDIF($E178,EOMONTH(Settings!$B$3,0)+1,"m")))))-1,(MAX(0,MIN($I178,IF(OR($E178="",Settings!$B$3=""),0,DATEDIF($E178,EOMONTH(Settings!$B$3,0)+1,"m"))))),2,TRUE)),0)))</f>
        <v/>
      </c>
      <c r="Q178" s="13">
        <f>IF($A178="","",IF($J178="SL",(MAX(0,MIN($I178,IF(OR($E178="",Settings!$B$3=""),0,DATEDIF($E178,EOMONTH(Settings!$B$3,0)+1,"m")))))*(IFERROR(($F178-$G178)/$I178,0)),IF($J178="DDB",IF((MAX(0,MIN($I178,IF(OR($E178="",Settings!$B$3=""),0,DATEDIF($E178,EOMONTH(Settings!$B$3,0)+1,"m")))))=0,0,VDB($F178,$G178,$I178,0,(MAX(0,MIN($I178,IF(OR($E178="",Settings!$B$3=""),0,DATEDIF($E178,EOMONTH(Settings!$B$3,0)+1,"m"))))),2,TRUE)),0)))</f>
        <v/>
      </c>
      <c r="R178" s="13">
        <f>IF($A178="","",MAX(0,$F178-$Q178))</f>
        <v/>
      </c>
    </row>
    <row r="179">
      <c r="A179" s="12" t="n"/>
      <c r="B179" s="12" t="n"/>
      <c r="C179" s="12" t="n"/>
      <c r="D179" s="14" t="n"/>
      <c r="E179" s="14" t="n"/>
      <c r="F179" s="13" t="n"/>
      <c r="G179" s="13" t="n"/>
      <c r="H179" s="12" t="n"/>
      <c r="I179" s="12">
        <f>IF($H179="","",$H179*12)</f>
        <v/>
      </c>
      <c r="J179" s="12" t="n"/>
      <c r="K179" s="12" t="n"/>
      <c r="L179" s="12" t="n"/>
      <c r="M179" s="12" t="n"/>
      <c r="N179" s="12" t="n"/>
      <c r="O179" s="12" t="n"/>
      <c r="P179" s="13">
        <f>IF($A179="","",IF($J179="SL",IF(AND((MAX(0,MIN($I179,IF(OR($E179="",Settings!$B$3=""),0,DATEDIF($E179,EOMONTH(Settings!$B$3,0)+1,"m")))))&gt;0,(MAX(0,MIN($I179,IF(OR($E179="",Settings!$B$3=""),0,DATEDIF($E179,EOMONTH(Settings!$B$3,0)+1,"m")))))&lt;=$I179),(IFERROR(($F179-$G179)/$I179,0)),0),IF($J179="DDB",IF((MAX(0,MIN($I179,IF(OR($E179="",Settings!$B$3=""),0,DATEDIF($E179,EOMONTH(Settings!$B$3,0)+1,"m")))))=0,0,VDB($F179,$G179,$I179,(MAX(0,MIN($I179,IF(OR($E179="",Settings!$B$3=""),0,DATEDIF($E179,EOMONTH(Settings!$B$3,0)+1,"m")))))-1,(MAX(0,MIN($I179,IF(OR($E179="",Settings!$B$3=""),0,DATEDIF($E179,EOMONTH(Settings!$B$3,0)+1,"m"))))),2,TRUE)),0)))</f>
        <v/>
      </c>
      <c r="Q179" s="13">
        <f>IF($A179="","",IF($J179="SL",(MAX(0,MIN($I179,IF(OR($E179="",Settings!$B$3=""),0,DATEDIF($E179,EOMONTH(Settings!$B$3,0)+1,"m")))))*(IFERROR(($F179-$G179)/$I179,0)),IF($J179="DDB",IF((MAX(0,MIN($I179,IF(OR($E179="",Settings!$B$3=""),0,DATEDIF($E179,EOMONTH(Settings!$B$3,0)+1,"m")))))=0,0,VDB($F179,$G179,$I179,0,(MAX(0,MIN($I179,IF(OR($E179="",Settings!$B$3=""),0,DATEDIF($E179,EOMONTH(Settings!$B$3,0)+1,"m"))))),2,TRUE)),0)))</f>
        <v/>
      </c>
      <c r="R179" s="13">
        <f>IF($A179="","",MAX(0,$F179-$Q179))</f>
        <v/>
      </c>
    </row>
    <row r="180">
      <c r="A180" s="12" t="n"/>
      <c r="B180" s="12" t="n"/>
      <c r="C180" s="12" t="n"/>
      <c r="D180" s="14" t="n"/>
      <c r="E180" s="14" t="n"/>
      <c r="F180" s="13" t="n"/>
      <c r="G180" s="13" t="n"/>
      <c r="H180" s="12" t="n"/>
      <c r="I180" s="12">
        <f>IF($H180="","",$H180*12)</f>
        <v/>
      </c>
      <c r="J180" s="12" t="n"/>
      <c r="K180" s="12" t="n"/>
      <c r="L180" s="12" t="n"/>
      <c r="M180" s="12" t="n"/>
      <c r="N180" s="12" t="n"/>
      <c r="O180" s="12" t="n"/>
      <c r="P180" s="13">
        <f>IF($A180="","",IF($J180="SL",IF(AND((MAX(0,MIN($I180,IF(OR($E180="",Settings!$B$3=""),0,DATEDIF($E180,EOMONTH(Settings!$B$3,0)+1,"m")))))&gt;0,(MAX(0,MIN($I180,IF(OR($E180="",Settings!$B$3=""),0,DATEDIF($E180,EOMONTH(Settings!$B$3,0)+1,"m")))))&lt;=$I180),(IFERROR(($F180-$G180)/$I180,0)),0),IF($J180="DDB",IF((MAX(0,MIN($I180,IF(OR($E180="",Settings!$B$3=""),0,DATEDIF($E180,EOMONTH(Settings!$B$3,0)+1,"m")))))=0,0,VDB($F180,$G180,$I180,(MAX(0,MIN($I180,IF(OR($E180="",Settings!$B$3=""),0,DATEDIF($E180,EOMONTH(Settings!$B$3,0)+1,"m")))))-1,(MAX(0,MIN($I180,IF(OR($E180="",Settings!$B$3=""),0,DATEDIF($E180,EOMONTH(Settings!$B$3,0)+1,"m"))))),2,TRUE)),0)))</f>
        <v/>
      </c>
      <c r="Q180" s="13">
        <f>IF($A180="","",IF($J180="SL",(MAX(0,MIN($I180,IF(OR($E180="",Settings!$B$3=""),0,DATEDIF($E180,EOMONTH(Settings!$B$3,0)+1,"m")))))*(IFERROR(($F180-$G180)/$I180,0)),IF($J180="DDB",IF((MAX(0,MIN($I180,IF(OR($E180="",Settings!$B$3=""),0,DATEDIF($E180,EOMONTH(Settings!$B$3,0)+1,"m")))))=0,0,VDB($F180,$G180,$I180,0,(MAX(0,MIN($I180,IF(OR($E180="",Settings!$B$3=""),0,DATEDIF($E180,EOMONTH(Settings!$B$3,0)+1,"m"))))),2,TRUE)),0)))</f>
        <v/>
      </c>
      <c r="R180" s="13">
        <f>IF($A180="","",MAX(0,$F180-$Q180))</f>
        <v/>
      </c>
    </row>
    <row r="181">
      <c r="A181" s="12" t="n"/>
      <c r="B181" s="12" t="n"/>
      <c r="C181" s="12" t="n"/>
      <c r="D181" s="14" t="n"/>
      <c r="E181" s="14" t="n"/>
      <c r="F181" s="13" t="n"/>
      <c r="G181" s="13" t="n"/>
      <c r="H181" s="12" t="n"/>
      <c r="I181" s="12">
        <f>IF($H181="","",$H181*12)</f>
        <v/>
      </c>
      <c r="J181" s="12" t="n"/>
      <c r="K181" s="12" t="n"/>
      <c r="L181" s="12" t="n"/>
      <c r="M181" s="12" t="n"/>
      <c r="N181" s="12" t="n"/>
      <c r="O181" s="12" t="n"/>
      <c r="P181" s="13">
        <f>IF($A181="","",IF($J181="SL",IF(AND((MAX(0,MIN($I181,IF(OR($E181="",Settings!$B$3=""),0,DATEDIF($E181,EOMONTH(Settings!$B$3,0)+1,"m")))))&gt;0,(MAX(0,MIN($I181,IF(OR($E181="",Settings!$B$3=""),0,DATEDIF($E181,EOMONTH(Settings!$B$3,0)+1,"m")))))&lt;=$I181),(IFERROR(($F181-$G181)/$I181,0)),0),IF($J181="DDB",IF((MAX(0,MIN($I181,IF(OR($E181="",Settings!$B$3=""),0,DATEDIF($E181,EOMONTH(Settings!$B$3,0)+1,"m")))))=0,0,VDB($F181,$G181,$I181,(MAX(0,MIN($I181,IF(OR($E181="",Settings!$B$3=""),0,DATEDIF($E181,EOMONTH(Settings!$B$3,0)+1,"m")))))-1,(MAX(0,MIN($I181,IF(OR($E181="",Settings!$B$3=""),0,DATEDIF($E181,EOMONTH(Settings!$B$3,0)+1,"m"))))),2,TRUE)),0)))</f>
        <v/>
      </c>
      <c r="Q181" s="13">
        <f>IF($A181="","",IF($J181="SL",(MAX(0,MIN($I181,IF(OR($E181="",Settings!$B$3=""),0,DATEDIF($E181,EOMONTH(Settings!$B$3,0)+1,"m")))))*(IFERROR(($F181-$G181)/$I181,0)),IF($J181="DDB",IF((MAX(0,MIN($I181,IF(OR($E181="",Settings!$B$3=""),0,DATEDIF($E181,EOMONTH(Settings!$B$3,0)+1,"m")))))=0,0,VDB($F181,$G181,$I181,0,(MAX(0,MIN($I181,IF(OR($E181="",Settings!$B$3=""),0,DATEDIF($E181,EOMONTH(Settings!$B$3,0)+1,"m"))))),2,TRUE)),0)))</f>
        <v/>
      </c>
      <c r="R181" s="13">
        <f>IF($A181="","",MAX(0,$F181-$Q181))</f>
        <v/>
      </c>
    </row>
    <row r="182">
      <c r="A182" s="12" t="n"/>
      <c r="B182" s="12" t="n"/>
      <c r="C182" s="12" t="n"/>
      <c r="D182" s="14" t="n"/>
      <c r="E182" s="14" t="n"/>
      <c r="F182" s="13" t="n"/>
      <c r="G182" s="13" t="n"/>
      <c r="H182" s="12" t="n"/>
      <c r="I182" s="12">
        <f>IF($H182="","",$H182*12)</f>
        <v/>
      </c>
      <c r="J182" s="12" t="n"/>
      <c r="K182" s="12" t="n"/>
      <c r="L182" s="12" t="n"/>
      <c r="M182" s="12" t="n"/>
      <c r="N182" s="12" t="n"/>
      <c r="O182" s="12" t="n"/>
      <c r="P182" s="13">
        <f>IF($A182="","",IF($J182="SL",IF(AND((MAX(0,MIN($I182,IF(OR($E182="",Settings!$B$3=""),0,DATEDIF($E182,EOMONTH(Settings!$B$3,0)+1,"m")))))&gt;0,(MAX(0,MIN($I182,IF(OR($E182="",Settings!$B$3=""),0,DATEDIF($E182,EOMONTH(Settings!$B$3,0)+1,"m")))))&lt;=$I182),(IFERROR(($F182-$G182)/$I182,0)),0),IF($J182="DDB",IF((MAX(0,MIN($I182,IF(OR($E182="",Settings!$B$3=""),0,DATEDIF($E182,EOMONTH(Settings!$B$3,0)+1,"m")))))=0,0,VDB($F182,$G182,$I182,(MAX(0,MIN($I182,IF(OR($E182="",Settings!$B$3=""),0,DATEDIF($E182,EOMONTH(Settings!$B$3,0)+1,"m")))))-1,(MAX(0,MIN($I182,IF(OR($E182="",Settings!$B$3=""),0,DATEDIF($E182,EOMONTH(Settings!$B$3,0)+1,"m"))))),2,TRUE)),0)))</f>
        <v/>
      </c>
      <c r="Q182" s="13">
        <f>IF($A182="","",IF($J182="SL",(MAX(0,MIN($I182,IF(OR($E182="",Settings!$B$3=""),0,DATEDIF($E182,EOMONTH(Settings!$B$3,0)+1,"m")))))*(IFERROR(($F182-$G182)/$I182,0)),IF($J182="DDB",IF((MAX(0,MIN($I182,IF(OR($E182="",Settings!$B$3=""),0,DATEDIF($E182,EOMONTH(Settings!$B$3,0)+1,"m")))))=0,0,VDB($F182,$G182,$I182,0,(MAX(0,MIN($I182,IF(OR($E182="",Settings!$B$3=""),0,DATEDIF($E182,EOMONTH(Settings!$B$3,0)+1,"m"))))),2,TRUE)),0)))</f>
        <v/>
      </c>
      <c r="R182" s="13">
        <f>IF($A182="","",MAX(0,$F182-$Q182))</f>
        <v/>
      </c>
    </row>
    <row r="183">
      <c r="A183" s="12" t="n"/>
      <c r="B183" s="12" t="n"/>
      <c r="C183" s="12" t="n"/>
      <c r="D183" s="14" t="n"/>
      <c r="E183" s="14" t="n"/>
      <c r="F183" s="13" t="n"/>
      <c r="G183" s="13" t="n"/>
      <c r="H183" s="12" t="n"/>
      <c r="I183" s="12">
        <f>IF($H183="","",$H183*12)</f>
        <v/>
      </c>
      <c r="J183" s="12" t="n"/>
      <c r="K183" s="12" t="n"/>
      <c r="L183" s="12" t="n"/>
      <c r="M183" s="12" t="n"/>
      <c r="N183" s="12" t="n"/>
      <c r="O183" s="12" t="n"/>
      <c r="P183" s="13">
        <f>IF($A183="","",IF($J183="SL",IF(AND((MAX(0,MIN($I183,IF(OR($E183="",Settings!$B$3=""),0,DATEDIF($E183,EOMONTH(Settings!$B$3,0)+1,"m")))))&gt;0,(MAX(0,MIN($I183,IF(OR($E183="",Settings!$B$3=""),0,DATEDIF($E183,EOMONTH(Settings!$B$3,0)+1,"m")))))&lt;=$I183),(IFERROR(($F183-$G183)/$I183,0)),0),IF($J183="DDB",IF((MAX(0,MIN($I183,IF(OR($E183="",Settings!$B$3=""),0,DATEDIF($E183,EOMONTH(Settings!$B$3,0)+1,"m")))))=0,0,VDB($F183,$G183,$I183,(MAX(0,MIN($I183,IF(OR($E183="",Settings!$B$3=""),0,DATEDIF($E183,EOMONTH(Settings!$B$3,0)+1,"m")))))-1,(MAX(0,MIN($I183,IF(OR($E183="",Settings!$B$3=""),0,DATEDIF($E183,EOMONTH(Settings!$B$3,0)+1,"m"))))),2,TRUE)),0)))</f>
        <v/>
      </c>
      <c r="Q183" s="13">
        <f>IF($A183="","",IF($J183="SL",(MAX(0,MIN($I183,IF(OR($E183="",Settings!$B$3=""),0,DATEDIF($E183,EOMONTH(Settings!$B$3,0)+1,"m")))))*(IFERROR(($F183-$G183)/$I183,0)),IF($J183="DDB",IF((MAX(0,MIN($I183,IF(OR($E183="",Settings!$B$3=""),0,DATEDIF($E183,EOMONTH(Settings!$B$3,0)+1,"m")))))=0,0,VDB($F183,$G183,$I183,0,(MAX(0,MIN($I183,IF(OR($E183="",Settings!$B$3=""),0,DATEDIF($E183,EOMONTH(Settings!$B$3,0)+1,"m"))))),2,TRUE)),0)))</f>
        <v/>
      </c>
      <c r="R183" s="13">
        <f>IF($A183="","",MAX(0,$F183-$Q183))</f>
        <v/>
      </c>
    </row>
    <row r="184">
      <c r="A184" s="12" t="n"/>
      <c r="B184" s="12" t="n"/>
      <c r="C184" s="12" t="n"/>
      <c r="D184" s="14" t="n"/>
      <c r="E184" s="14" t="n"/>
      <c r="F184" s="13" t="n"/>
      <c r="G184" s="13" t="n"/>
      <c r="H184" s="12" t="n"/>
      <c r="I184" s="12">
        <f>IF($H184="","",$H184*12)</f>
        <v/>
      </c>
      <c r="J184" s="12" t="n"/>
      <c r="K184" s="12" t="n"/>
      <c r="L184" s="12" t="n"/>
      <c r="M184" s="12" t="n"/>
      <c r="N184" s="12" t="n"/>
      <c r="O184" s="12" t="n"/>
      <c r="P184" s="13">
        <f>IF($A184="","",IF($J184="SL",IF(AND((MAX(0,MIN($I184,IF(OR($E184="",Settings!$B$3=""),0,DATEDIF($E184,EOMONTH(Settings!$B$3,0)+1,"m")))))&gt;0,(MAX(0,MIN($I184,IF(OR($E184="",Settings!$B$3=""),0,DATEDIF($E184,EOMONTH(Settings!$B$3,0)+1,"m")))))&lt;=$I184),(IFERROR(($F184-$G184)/$I184,0)),0),IF($J184="DDB",IF((MAX(0,MIN($I184,IF(OR($E184="",Settings!$B$3=""),0,DATEDIF($E184,EOMONTH(Settings!$B$3,0)+1,"m")))))=0,0,VDB($F184,$G184,$I184,(MAX(0,MIN($I184,IF(OR($E184="",Settings!$B$3=""),0,DATEDIF($E184,EOMONTH(Settings!$B$3,0)+1,"m")))))-1,(MAX(0,MIN($I184,IF(OR($E184="",Settings!$B$3=""),0,DATEDIF($E184,EOMONTH(Settings!$B$3,0)+1,"m"))))),2,TRUE)),0)))</f>
        <v/>
      </c>
      <c r="Q184" s="13">
        <f>IF($A184="","",IF($J184="SL",(MAX(0,MIN($I184,IF(OR($E184="",Settings!$B$3=""),0,DATEDIF($E184,EOMONTH(Settings!$B$3,0)+1,"m")))))*(IFERROR(($F184-$G184)/$I184,0)),IF($J184="DDB",IF((MAX(0,MIN($I184,IF(OR($E184="",Settings!$B$3=""),0,DATEDIF($E184,EOMONTH(Settings!$B$3,0)+1,"m")))))=0,0,VDB($F184,$G184,$I184,0,(MAX(0,MIN($I184,IF(OR($E184="",Settings!$B$3=""),0,DATEDIF($E184,EOMONTH(Settings!$B$3,0)+1,"m"))))),2,TRUE)),0)))</f>
        <v/>
      </c>
      <c r="R184" s="13">
        <f>IF($A184="","",MAX(0,$F184-$Q184))</f>
        <v/>
      </c>
    </row>
    <row r="185">
      <c r="A185" s="12" t="n"/>
      <c r="B185" s="12" t="n"/>
      <c r="C185" s="12" t="n"/>
      <c r="D185" s="14" t="n"/>
      <c r="E185" s="14" t="n"/>
      <c r="F185" s="13" t="n"/>
      <c r="G185" s="13" t="n"/>
      <c r="H185" s="12" t="n"/>
      <c r="I185" s="12">
        <f>IF($H185="","",$H185*12)</f>
        <v/>
      </c>
      <c r="J185" s="12" t="n"/>
      <c r="K185" s="12" t="n"/>
      <c r="L185" s="12" t="n"/>
      <c r="M185" s="12" t="n"/>
      <c r="N185" s="12" t="n"/>
      <c r="O185" s="12" t="n"/>
      <c r="P185" s="13">
        <f>IF($A185="","",IF($J185="SL",IF(AND((MAX(0,MIN($I185,IF(OR($E185="",Settings!$B$3=""),0,DATEDIF($E185,EOMONTH(Settings!$B$3,0)+1,"m")))))&gt;0,(MAX(0,MIN($I185,IF(OR($E185="",Settings!$B$3=""),0,DATEDIF($E185,EOMONTH(Settings!$B$3,0)+1,"m")))))&lt;=$I185),(IFERROR(($F185-$G185)/$I185,0)),0),IF($J185="DDB",IF((MAX(0,MIN($I185,IF(OR($E185="",Settings!$B$3=""),0,DATEDIF($E185,EOMONTH(Settings!$B$3,0)+1,"m")))))=0,0,VDB($F185,$G185,$I185,(MAX(0,MIN($I185,IF(OR($E185="",Settings!$B$3=""),0,DATEDIF($E185,EOMONTH(Settings!$B$3,0)+1,"m")))))-1,(MAX(0,MIN($I185,IF(OR($E185="",Settings!$B$3=""),0,DATEDIF($E185,EOMONTH(Settings!$B$3,0)+1,"m"))))),2,TRUE)),0)))</f>
        <v/>
      </c>
      <c r="Q185" s="13">
        <f>IF($A185="","",IF($J185="SL",(MAX(0,MIN($I185,IF(OR($E185="",Settings!$B$3=""),0,DATEDIF($E185,EOMONTH(Settings!$B$3,0)+1,"m")))))*(IFERROR(($F185-$G185)/$I185,0)),IF($J185="DDB",IF((MAX(0,MIN($I185,IF(OR($E185="",Settings!$B$3=""),0,DATEDIF($E185,EOMONTH(Settings!$B$3,0)+1,"m")))))=0,0,VDB($F185,$G185,$I185,0,(MAX(0,MIN($I185,IF(OR($E185="",Settings!$B$3=""),0,DATEDIF($E185,EOMONTH(Settings!$B$3,0)+1,"m"))))),2,TRUE)),0)))</f>
        <v/>
      </c>
      <c r="R185" s="13">
        <f>IF($A185="","",MAX(0,$F185-$Q185))</f>
        <v/>
      </c>
    </row>
    <row r="186">
      <c r="A186" s="12" t="n"/>
      <c r="B186" s="12" t="n"/>
      <c r="C186" s="12" t="n"/>
      <c r="D186" s="14" t="n"/>
      <c r="E186" s="14" t="n"/>
      <c r="F186" s="13" t="n"/>
      <c r="G186" s="13" t="n"/>
      <c r="H186" s="12" t="n"/>
      <c r="I186" s="12">
        <f>IF($H186="","",$H186*12)</f>
        <v/>
      </c>
      <c r="J186" s="12" t="n"/>
      <c r="K186" s="12" t="n"/>
      <c r="L186" s="12" t="n"/>
      <c r="M186" s="12" t="n"/>
      <c r="N186" s="12" t="n"/>
      <c r="O186" s="12" t="n"/>
      <c r="P186" s="13">
        <f>IF($A186="","",IF($J186="SL",IF(AND((MAX(0,MIN($I186,IF(OR($E186="",Settings!$B$3=""),0,DATEDIF($E186,EOMONTH(Settings!$B$3,0)+1,"m")))))&gt;0,(MAX(0,MIN($I186,IF(OR($E186="",Settings!$B$3=""),0,DATEDIF($E186,EOMONTH(Settings!$B$3,0)+1,"m")))))&lt;=$I186),(IFERROR(($F186-$G186)/$I186,0)),0),IF($J186="DDB",IF((MAX(0,MIN($I186,IF(OR($E186="",Settings!$B$3=""),0,DATEDIF($E186,EOMONTH(Settings!$B$3,0)+1,"m")))))=0,0,VDB($F186,$G186,$I186,(MAX(0,MIN($I186,IF(OR($E186="",Settings!$B$3=""),0,DATEDIF($E186,EOMONTH(Settings!$B$3,0)+1,"m")))))-1,(MAX(0,MIN($I186,IF(OR($E186="",Settings!$B$3=""),0,DATEDIF($E186,EOMONTH(Settings!$B$3,0)+1,"m"))))),2,TRUE)),0)))</f>
        <v/>
      </c>
      <c r="Q186" s="13">
        <f>IF($A186="","",IF($J186="SL",(MAX(0,MIN($I186,IF(OR($E186="",Settings!$B$3=""),0,DATEDIF($E186,EOMONTH(Settings!$B$3,0)+1,"m")))))*(IFERROR(($F186-$G186)/$I186,0)),IF($J186="DDB",IF((MAX(0,MIN($I186,IF(OR($E186="",Settings!$B$3=""),0,DATEDIF($E186,EOMONTH(Settings!$B$3,0)+1,"m")))))=0,0,VDB($F186,$G186,$I186,0,(MAX(0,MIN($I186,IF(OR($E186="",Settings!$B$3=""),0,DATEDIF($E186,EOMONTH(Settings!$B$3,0)+1,"m"))))),2,TRUE)),0)))</f>
        <v/>
      </c>
      <c r="R186" s="13">
        <f>IF($A186="","",MAX(0,$F186-$Q186))</f>
        <v/>
      </c>
    </row>
    <row r="187">
      <c r="A187" s="12" t="n"/>
      <c r="B187" s="12" t="n"/>
      <c r="C187" s="12" t="n"/>
      <c r="D187" s="14" t="n"/>
      <c r="E187" s="14" t="n"/>
      <c r="F187" s="13" t="n"/>
      <c r="G187" s="13" t="n"/>
      <c r="H187" s="12" t="n"/>
      <c r="I187" s="12">
        <f>IF($H187="","",$H187*12)</f>
        <v/>
      </c>
      <c r="J187" s="12" t="n"/>
      <c r="K187" s="12" t="n"/>
      <c r="L187" s="12" t="n"/>
      <c r="M187" s="12" t="n"/>
      <c r="N187" s="12" t="n"/>
      <c r="O187" s="12" t="n"/>
      <c r="P187" s="13">
        <f>IF($A187="","",IF($J187="SL",IF(AND((MAX(0,MIN($I187,IF(OR($E187="",Settings!$B$3=""),0,DATEDIF($E187,EOMONTH(Settings!$B$3,0)+1,"m")))))&gt;0,(MAX(0,MIN($I187,IF(OR($E187="",Settings!$B$3=""),0,DATEDIF($E187,EOMONTH(Settings!$B$3,0)+1,"m")))))&lt;=$I187),(IFERROR(($F187-$G187)/$I187,0)),0),IF($J187="DDB",IF((MAX(0,MIN($I187,IF(OR($E187="",Settings!$B$3=""),0,DATEDIF($E187,EOMONTH(Settings!$B$3,0)+1,"m")))))=0,0,VDB($F187,$G187,$I187,(MAX(0,MIN($I187,IF(OR($E187="",Settings!$B$3=""),0,DATEDIF($E187,EOMONTH(Settings!$B$3,0)+1,"m")))))-1,(MAX(0,MIN($I187,IF(OR($E187="",Settings!$B$3=""),0,DATEDIF($E187,EOMONTH(Settings!$B$3,0)+1,"m"))))),2,TRUE)),0)))</f>
        <v/>
      </c>
      <c r="Q187" s="13">
        <f>IF($A187="","",IF($J187="SL",(MAX(0,MIN($I187,IF(OR($E187="",Settings!$B$3=""),0,DATEDIF($E187,EOMONTH(Settings!$B$3,0)+1,"m")))))*(IFERROR(($F187-$G187)/$I187,0)),IF($J187="DDB",IF((MAX(0,MIN($I187,IF(OR($E187="",Settings!$B$3=""),0,DATEDIF($E187,EOMONTH(Settings!$B$3,0)+1,"m")))))=0,0,VDB($F187,$G187,$I187,0,(MAX(0,MIN($I187,IF(OR($E187="",Settings!$B$3=""),0,DATEDIF($E187,EOMONTH(Settings!$B$3,0)+1,"m"))))),2,TRUE)),0)))</f>
        <v/>
      </c>
      <c r="R187" s="13">
        <f>IF($A187="","",MAX(0,$F187-$Q187))</f>
        <v/>
      </c>
    </row>
    <row r="188">
      <c r="A188" s="12" t="n"/>
      <c r="B188" s="12" t="n"/>
      <c r="C188" s="12" t="n"/>
      <c r="D188" s="14" t="n"/>
      <c r="E188" s="14" t="n"/>
      <c r="F188" s="13" t="n"/>
      <c r="G188" s="13" t="n"/>
      <c r="H188" s="12" t="n"/>
      <c r="I188" s="12">
        <f>IF($H188="","",$H188*12)</f>
        <v/>
      </c>
      <c r="J188" s="12" t="n"/>
      <c r="K188" s="12" t="n"/>
      <c r="L188" s="12" t="n"/>
      <c r="M188" s="12" t="n"/>
      <c r="N188" s="12" t="n"/>
      <c r="O188" s="12" t="n"/>
      <c r="P188" s="13">
        <f>IF($A188="","",IF($J188="SL",IF(AND((MAX(0,MIN($I188,IF(OR($E188="",Settings!$B$3=""),0,DATEDIF($E188,EOMONTH(Settings!$B$3,0)+1,"m")))))&gt;0,(MAX(0,MIN($I188,IF(OR($E188="",Settings!$B$3=""),0,DATEDIF($E188,EOMONTH(Settings!$B$3,0)+1,"m")))))&lt;=$I188),(IFERROR(($F188-$G188)/$I188,0)),0),IF($J188="DDB",IF((MAX(0,MIN($I188,IF(OR($E188="",Settings!$B$3=""),0,DATEDIF($E188,EOMONTH(Settings!$B$3,0)+1,"m")))))=0,0,VDB($F188,$G188,$I188,(MAX(0,MIN($I188,IF(OR($E188="",Settings!$B$3=""),0,DATEDIF($E188,EOMONTH(Settings!$B$3,0)+1,"m")))))-1,(MAX(0,MIN($I188,IF(OR($E188="",Settings!$B$3=""),0,DATEDIF($E188,EOMONTH(Settings!$B$3,0)+1,"m"))))),2,TRUE)),0)))</f>
        <v/>
      </c>
      <c r="Q188" s="13">
        <f>IF($A188="","",IF($J188="SL",(MAX(0,MIN($I188,IF(OR($E188="",Settings!$B$3=""),0,DATEDIF($E188,EOMONTH(Settings!$B$3,0)+1,"m")))))*(IFERROR(($F188-$G188)/$I188,0)),IF($J188="DDB",IF((MAX(0,MIN($I188,IF(OR($E188="",Settings!$B$3=""),0,DATEDIF($E188,EOMONTH(Settings!$B$3,0)+1,"m")))))=0,0,VDB($F188,$G188,$I188,0,(MAX(0,MIN($I188,IF(OR($E188="",Settings!$B$3=""),0,DATEDIF($E188,EOMONTH(Settings!$B$3,0)+1,"m"))))),2,TRUE)),0)))</f>
        <v/>
      </c>
      <c r="R188" s="13">
        <f>IF($A188="","",MAX(0,$F188-$Q188))</f>
        <v/>
      </c>
    </row>
    <row r="189">
      <c r="A189" s="12" t="n"/>
      <c r="B189" s="12" t="n"/>
      <c r="C189" s="12" t="n"/>
      <c r="D189" s="14" t="n"/>
      <c r="E189" s="14" t="n"/>
      <c r="F189" s="13" t="n"/>
      <c r="G189" s="13" t="n"/>
      <c r="H189" s="12" t="n"/>
      <c r="I189" s="12">
        <f>IF($H189="","",$H189*12)</f>
        <v/>
      </c>
      <c r="J189" s="12" t="n"/>
      <c r="K189" s="12" t="n"/>
      <c r="L189" s="12" t="n"/>
      <c r="M189" s="12" t="n"/>
      <c r="N189" s="12" t="n"/>
      <c r="O189" s="12" t="n"/>
      <c r="P189" s="13">
        <f>IF($A189="","",IF($J189="SL",IF(AND((MAX(0,MIN($I189,IF(OR($E189="",Settings!$B$3=""),0,DATEDIF($E189,EOMONTH(Settings!$B$3,0)+1,"m")))))&gt;0,(MAX(0,MIN($I189,IF(OR($E189="",Settings!$B$3=""),0,DATEDIF($E189,EOMONTH(Settings!$B$3,0)+1,"m")))))&lt;=$I189),(IFERROR(($F189-$G189)/$I189,0)),0),IF($J189="DDB",IF((MAX(0,MIN($I189,IF(OR($E189="",Settings!$B$3=""),0,DATEDIF($E189,EOMONTH(Settings!$B$3,0)+1,"m")))))=0,0,VDB($F189,$G189,$I189,(MAX(0,MIN($I189,IF(OR($E189="",Settings!$B$3=""),0,DATEDIF($E189,EOMONTH(Settings!$B$3,0)+1,"m")))))-1,(MAX(0,MIN($I189,IF(OR($E189="",Settings!$B$3=""),0,DATEDIF($E189,EOMONTH(Settings!$B$3,0)+1,"m"))))),2,TRUE)),0)))</f>
        <v/>
      </c>
      <c r="Q189" s="13">
        <f>IF($A189="","",IF($J189="SL",(MAX(0,MIN($I189,IF(OR($E189="",Settings!$B$3=""),0,DATEDIF($E189,EOMONTH(Settings!$B$3,0)+1,"m")))))*(IFERROR(($F189-$G189)/$I189,0)),IF($J189="DDB",IF((MAX(0,MIN($I189,IF(OR($E189="",Settings!$B$3=""),0,DATEDIF($E189,EOMONTH(Settings!$B$3,0)+1,"m")))))=0,0,VDB($F189,$G189,$I189,0,(MAX(0,MIN($I189,IF(OR($E189="",Settings!$B$3=""),0,DATEDIF($E189,EOMONTH(Settings!$B$3,0)+1,"m"))))),2,TRUE)),0)))</f>
        <v/>
      </c>
      <c r="R189" s="13">
        <f>IF($A189="","",MAX(0,$F189-$Q189))</f>
        <v/>
      </c>
    </row>
    <row r="190">
      <c r="A190" s="12" t="n"/>
      <c r="B190" s="12" t="n"/>
      <c r="C190" s="12" t="n"/>
      <c r="D190" s="14" t="n"/>
      <c r="E190" s="14" t="n"/>
      <c r="F190" s="13" t="n"/>
      <c r="G190" s="13" t="n"/>
      <c r="H190" s="12" t="n"/>
      <c r="I190" s="12">
        <f>IF($H190="","",$H190*12)</f>
        <v/>
      </c>
      <c r="J190" s="12" t="n"/>
      <c r="K190" s="12" t="n"/>
      <c r="L190" s="12" t="n"/>
      <c r="M190" s="12" t="n"/>
      <c r="N190" s="12" t="n"/>
      <c r="O190" s="12" t="n"/>
      <c r="P190" s="13">
        <f>IF($A190="","",IF($J190="SL",IF(AND((MAX(0,MIN($I190,IF(OR($E190="",Settings!$B$3=""),0,DATEDIF($E190,EOMONTH(Settings!$B$3,0)+1,"m")))))&gt;0,(MAX(0,MIN($I190,IF(OR($E190="",Settings!$B$3=""),0,DATEDIF($E190,EOMONTH(Settings!$B$3,0)+1,"m")))))&lt;=$I190),(IFERROR(($F190-$G190)/$I190,0)),0),IF($J190="DDB",IF((MAX(0,MIN($I190,IF(OR($E190="",Settings!$B$3=""),0,DATEDIF($E190,EOMONTH(Settings!$B$3,0)+1,"m")))))=0,0,VDB($F190,$G190,$I190,(MAX(0,MIN($I190,IF(OR($E190="",Settings!$B$3=""),0,DATEDIF($E190,EOMONTH(Settings!$B$3,0)+1,"m")))))-1,(MAX(0,MIN($I190,IF(OR($E190="",Settings!$B$3=""),0,DATEDIF($E190,EOMONTH(Settings!$B$3,0)+1,"m"))))),2,TRUE)),0)))</f>
        <v/>
      </c>
      <c r="Q190" s="13">
        <f>IF($A190="","",IF($J190="SL",(MAX(0,MIN($I190,IF(OR($E190="",Settings!$B$3=""),0,DATEDIF($E190,EOMONTH(Settings!$B$3,0)+1,"m")))))*(IFERROR(($F190-$G190)/$I190,0)),IF($J190="DDB",IF((MAX(0,MIN($I190,IF(OR($E190="",Settings!$B$3=""),0,DATEDIF($E190,EOMONTH(Settings!$B$3,0)+1,"m")))))=0,0,VDB($F190,$G190,$I190,0,(MAX(0,MIN($I190,IF(OR($E190="",Settings!$B$3=""),0,DATEDIF($E190,EOMONTH(Settings!$B$3,0)+1,"m"))))),2,TRUE)),0)))</f>
        <v/>
      </c>
      <c r="R190" s="13">
        <f>IF($A190="","",MAX(0,$F190-$Q190))</f>
        <v/>
      </c>
    </row>
    <row r="191">
      <c r="A191" s="12" t="n"/>
      <c r="B191" s="12" t="n"/>
      <c r="C191" s="12" t="n"/>
      <c r="D191" s="14" t="n"/>
      <c r="E191" s="14" t="n"/>
      <c r="F191" s="13" t="n"/>
      <c r="G191" s="13" t="n"/>
      <c r="H191" s="12" t="n"/>
      <c r="I191" s="12">
        <f>IF($H191="","",$H191*12)</f>
        <v/>
      </c>
      <c r="J191" s="12" t="n"/>
      <c r="K191" s="12" t="n"/>
      <c r="L191" s="12" t="n"/>
      <c r="M191" s="12" t="n"/>
      <c r="N191" s="12" t="n"/>
      <c r="O191" s="12" t="n"/>
      <c r="P191" s="13">
        <f>IF($A191="","",IF($J191="SL",IF(AND((MAX(0,MIN($I191,IF(OR($E191="",Settings!$B$3=""),0,DATEDIF($E191,EOMONTH(Settings!$B$3,0)+1,"m")))))&gt;0,(MAX(0,MIN($I191,IF(OR($E191="",Settings!$B$3=""),0,DATEDIF($E191,EOMONTH(Settings!$B$3,0)+1,"m")))))&lt;=$I191),(IFERROR(($F191-$G191)/$I191,0)),0),IF($J191="DDB",IF((MAX(0,MIN($I191,IF(OR($E191="",Settings!$B$3=""),0,DATEDIF($E191,EOMONTH(Settings!$B$3,0)+1,"m")))))=0,0,VDB($F191,$G191,$I191,(MAX(0,MIN($I191,IF(OR($E191="",Settings!$B$3=""),0,DATEDIF($E191,EOMONTH(Settings!$B$3,0)+1,"m")))))-1,(MAX(0,MIN($I191,IF(OR($E191="",Settings!$B$3=""),0,DATEDIF($E191,EOMONTH(Settings!$B$3,0)+1,"m"))))),2,TRUE)),0)))</f>
        <v/>
      </c>
      <c r="Q191" s="13">
        <f>IF($A191="","",IF($J191="SL",(MAX(0,MIN($I191,IF(OR($E191="",Settings!$B$3=""),0,DATEDIF($E191,EOMONTH(Settings!$B$3,0)+1,"m")))))*(IFERROR(($F191-$G191)/$I191,0)),IF($J191="DDB",IF((MAX(0,MIN($I191,IF(OR($E191="",Settings!$B$3=""),0,DATEDIF($E191,EOMONTH(Settings!$B$3,0)+1,"m")))))=0,0,VDB($F191,$G191,$I191,0,(MAX(0,MIN($I191,IF(OR($E191="",Settings!$B$3=""),0,DATEDIF($E191,EOMONTH(Settings!$B$3,0)+1,"m"))))),2,TRUE)),0)))</f>
        <v/>
      </c>
      <c r="R191" s="13">
        <f>IF($A191="","",MAX(0,$F191-$Q191))</f>
        <v/>
      </c>
    </row>
    <row r="192">
      <c r="A192" s="12" t="n"/>
      <c r="B192" s="12" t="n"/>
      <c r="C192" s="12" t="n"/>
      <c r="D192" s="14" t="n"/>
      <c r="E192" s="14" t="n"/>
      <c r="F192" s="13" t="n"/>
      <c r="G192" s="13" t="n"/>
      <c r="H192" s="12" t="n"/>
      <c r="I192" s="12">
        <f>IF($H192="","",$H192*12)</f>
        <v/>
      </c>
      <c r="J192" s="12" t="n"/>
      <c r="K192" s="12" t="n"/>
      <c r="L192" s="12" t="n"/>
      <c r="M192" s="12" t="n"/>
      <c r="N192" s="12" t="n"/>
      <c r="O192" s="12" t="n"/>
      <c r="P192" s="13">
        <f>IF($A192="","",IF($J192="SL",IF(AND((MAX(0,MIN($I192,IF(OR($E192="",Settings!$B$3=""),0,DATEDIF($E192,EOMONTH(Settings!$B$3,0)+1,"m")))))&gt;0,(MAX(0,MIN($I192,IF(OR($E192="",Settings!$B$3=""),0,DATEDIF($E192,EOMONTH(Settings!$B$3,0)+1,"m")))))&lt;=$I192),(IFERROR(($F192-$G192)/$I192,0)),0),IF($J192="DDB",IF((MAX(0,MIN($I192,IF(OR($E192="",Settings!$B$3=""),0,DATEDIF($E192,EOMONTH(Settings!$B$3,0)+1,"m")))))=0,0,VDB($F192,$G192,$I192,(MAX(0,MIN($I192,IF(OR($E192="",Settings!$B$3=""),0,DATEDIF($E192,EOMONTH(Settings!$B$3,0)+1,"m")))))-1,(MAX(0,MIN($I192,IF(OR($E192="",Settings!$B$3=""),0,DATEDIF($E192,EOMONTH(Settings!$B$3,0)+1,"m"))))),2,TRUE)),0)))</f>
        <v/>
      </c>
      <c r="Q192" s="13">
        <f>IF($A192="","",IF($J192="SL",(MAX(0,MIN($I192,IF(OR($E192="",Settings!$B$3=""),0,DATEDIF($E192,EOMONTH(Settings!$B$3,0)+1,"m")))))*(IFERROR(($F192-$G192)/$I192,0)),IF($J192="DDB",IF((MAX(0,MIN($I192,IF(OR($E192="",Settings!$B$3=""),0,DATEDIF($E192,EOMONTH(Settings!$B$3,0)+1,"m")))))=0,0,VDB($F192,$G192,$I192,0,(MAX(0,MIN($I192,IF(OR($E192="",Settings!$B$3=""),0,DATEDIF($E192,EOMONTH(Settings!$B$3,0)+1,"m"))))),2,TRUE)),0)))</f>
        <v/>
      </c>
      <c r="R192" s="13">
        <f>IF($A192="","",MAX(0,$F192-$Q192))</f>
        <v/>
      </c>
    </row>
    <row r="193">
      <c r="A193" s="12" t="n"/>
      <c r="B193" s="12" t="n"/>
      <c r="C193" s="12" t="n"/>
      <c r="D193" s="14" t="n"/>
      <c r="E193" s="14" t="n"/>
      <c r="F193" s="13" t="n"/>
      <c r="G193" s="13" t="n"/>
      <c r="H193" s="12" t="n"/>
      <c r="I193" s="12">
        <f>IF($H193="","",$H193*12)</f>
        <v/>
      </c>
      <c r="J193" s="12" t="n"/>
      <c r="K193" s="12" t="n"/>
      <c r="L193" s="12" t="n"/>
      <c r="M193" s="12" t="n"/>
      <c r="N193" s="12" t="n"/>
      <c r="O193" s="12" t="n"/>
      <c r="P193" s="13">
        <f>IF($A193="","",IF($J193="SL",IF(AND((MAX(0,MIN($I193,IF(OR($E193="",Settings!$B$3=""),0,DATEDIF($E193,EOMONTH(Settings!$B$3,0)+1,"m")))))&gt;0,(MAX(0,MIN($I193,IF(OR($E193="",Settings!$B$3=""),0,DATEDIF($E193,EOMONTH(Settings!$B$3,0)+1,"m")))))&lt;=$I193),(IFERROR(($F193-$G193)/$I193,0)),0),IF($J193="DDB",IF((MAX(0,MIN($I193,IF(OR($E193="",Settings!$B$3=""),0,DATEDIF($E193,EOMONTH(Settings!$B$3,0)+1,"m")))))=0,0,VDB($F193,$G193,$I193,(MAX(0,MIN($I193,IF(OR($E193="",Settings!$B$3=""),0,DATEDIF($E193,EOMONTH(Settings!$B$3,0)+1,"m")))))-1,(MAX(0,MIN($I193,IF(OR($E193="",Settings!$B$3=""),0,DATEDIF($E193,EOMONTH(Settings!$B$3,0)+1,"m"))))),2,TRUE)),0)))</f>
        <v/>
      </c>
      <c r="Q193" s="13">
        <f>IF($A193="","",IF($J193="SL",(MAX(0,MIN($I193,IF(OR($E193="",Settings!$B$3=""),0,DATEDIF($E193,EOMONTH(Settings!$B$3,0)+1,"m")))))*(IFERROR(($F193-$G193)/$I193,0)),IF($J193="DDB",IF((MAX(0,MIN($I193,IF(OR($E193="",Settings!$B$3=""),0,DATEDIF($E193,EOMONTH(Settings!$B$3,0)+1,"m")))))=0,0,VDB($F193,$G193,$I193,0,(MAX(0,MIN($I193,IF(OR($E193="",Settings!$B$3=""),0,DATEDIF($E193,EOMONTH(Settings!$B$3,0)+1,"m"))))),2,TRUE)),0)))</f>
        <v/>
      </c>
      <c r="R193" s="13">
        <f>IF($A193="","",MAX(0,$F193-$Q193))</f>
        <v/>
      </c>
    </row>
    <row r="194">
      <c r="A194" s="12" t="n"/>
      <c r="B194" s="12" t="n"/>
      <c r="C194" s="12" t="n"/>
      <c r="D194" s="14" t="n"/>
      <c r="E194" s="14" t="n"/>
      <c r="F194" s="13" t="n"/>
      <c r="G194" s="13" t="n"/>
      <c r="H194" s="12" t="n"/>
      <c r="I194" s="12">
        <f>IF($H194="","",$H194*12)</f>
        <v/>
      </c>
      <c r="J194" s="12" t="n"/>
      <c r="K194" s="12" t="n"/>
      <c r="L194" s="12" t="n"/>
      <c r="M194" s="12" t="n"/>
      <c r="N194" s="12" t="n"/>
      <c r="O194" s="12" t="n"/>
      <c r="P194" s="13">
        <f>IF($A194="","",IF($J194="SL",IF(AND((MAX(0,MIN($I194,IF(OR($E194="",Settings!$B$3=""),0,DATEDIF($E194,EOMONTH(Settings!$B$3,0)+1,"m")))))&gt;0,(MAX(0,MIN($I194,IF(OR($E194="",Settings!$B$3=""),0,DATEDIF($E194,EOMONTH(Settings!$B$3,0)+1,"m")))))&lt;=$I194),(IFERROR(($F194-$G194)/$I194,0)),0),IF($J194="DDB",IF((MAX(0,MIN($I194,IF(OR($E194="",Settings!$B$3=""),0,DATEDIF($E194,EOMONTH(Settings!$B$3,0)+1,"m")))))=0,0,VDB($F194,$G194,$I194,(MAX(0,MIN($I194,IF(OR($E194="",Settings!$B$3=""),0,DATEDIF($E194,EOMONTH(Settings!$B$3,0)+1,"m")))))-1,(MAX(0,MIN($I194,IF(OR($E194="",Settings!$B$3=""),0,DATEDIF($E194,EOMONTH(Settings!$B$3,0)+1,"m"))))),2,TRUE)),0)))</f>
        <v/>
      </c>
      <c r="Q194" s="13">
        <f>IF($A194="","",IF($J194="SL",(MAX(0,MIN($I194,IF(OR($E194="",Settings!$B$3=""),0,DATEDIF($E194,EOMONTH(Settings!$B$3,0)+1,"m")))))*(IFERROR(($F194-$G194)/$I194,0)),IF($J194="DDB",IF((MAX(0,MIN($I194,IF(OR($E194="",Settings!$B$3=""),0,DATEDIF($E194,EOMONTH(Settings!$B$3,0)+1,"m")))))=0,0,VDB($F194,$G194,$I194,0,(MAX(0,MIN($I194,IF(OR($E194="",Settings!$B$3=""),0,DATEDIF($E194,EOMONTH(Settings!$B$3,0)+1,"m"))))),2,TRUE)),0)))</f>
        <v/>
      </c>
      <c r="R194" s="13">
        <f>IF($A194="","",MAX(0,$F194-$Q194))</f>
        <v/>
      </c>
    </row>
    <row r="195">
      <c r="A195" s="12" t="n"/>
      <c r="B195" s="12" t="n"/>
      <c r="C195" s="12" t="n"/>
      <c r="D195" s="14" t="n"/>
      <c r="E195" s="14" t="n"/>
      <c r="F195" s="13" t="n"/>
      <c r="G195" s="13" t="n"/>
      <c r="H195" s="12" t="n"/>
      <c r="I195" s="12">
        <f>IF($H195="","",$H195*12)</f>
        <v/>
      </c>
      <c r="J195" s="12" t="n"/>
      <c r="K195" s="12" t="n"/>
      <c r="L195" s="12" t="n"/>
      <c r="M195" s="12" t="n"/>
      <c r="N195" s="12" t="n"/>
      <c r="O195" s="12" t="n"/>
      <c r="P195" s="13">
        <f>IF($A195="","",IF($J195="SL",IF(AND((MAX(0,MIN($I195,IF(OR($E195="",Settings!$B$3=""),0,DATEDIF($E195,EOMONTH(Settings!$B$3,0)+1,"m")))))&gt;0,(MAX(0,MIN($I195,IF(OR($E195="",Settings!$B$3=""),0,DATEDIF($E195,EOMONTH(Settings!$B$3,0)+1,"m")))))&lt;=$I195),(IFERROR(($F195-$G195)/$I195,0)),0),IF($J195="DDB",IF((MAX(0,MIN($I195,IF(OR($E195="",Settings!$B$3=""),0,DATEDIF($E195,EOMONTH(Settings!$B$3,0)+1,"m")))))=0,0,VDB($F195,$G195,$I195,(MAX(0,MIN($I195,IF(OR($E195="",Settings!$B$3=""),0,DATEDIF($E195,EOMONTH(Settings!$B$3,0)+1,"m")))))-1,(MAX(0,MIN($I195,IF(OR($E195="",Settings!$B$3=""),0,DATEDIF($E195,EOMONTH(Settings!$B$3,0)+1,"m"))))),2,TRUE)),0)))</f>
        <v/>
      </c>
      <c r="Q195" s="13">
        <f>IF($A195="","",IF($J195="SL",(MAX(0,MIN($I195,IF(OR($E195="",Settings!$B$3=""),0,DATEDIF($E195,EOMONTH(Settings!$B$3,0)+1,"m")))))*(IFERROR(($F195-$G195)/$I195,0)),IF($J195="DDB",IF((MAX(0,MIN($I195,IF(OR($E195="",Settings!$B$3=""),0,DATEDIF($E195,EOMONTH(Settings!$B$3,0)+1,"m")))))=0,0,VDB($F195,$G195,$I195,0,(MAX(0,MIN($I195,IF(OR($E195="",Settings!$B$3=""),0,DATEDIF($E195,EOMONTH(Settings!$B$3,0)+1,"m"))))),2,TRUE)),0)))</f>
        <v/>
      </c>
      <c r="R195" s="13">
        <f>IF($A195="","",MAX(0,$F195-$Q195))</f>
        <v/>
      </c>
    </row>
    <row r="196">
      <c r="A196" s="12" t="n"/>
      <c r="B196" s="12" t="n"/>
      <c r="C196" s="12" t="n"/>
      <c r="D196" s="14" t="n"/>
      <c r="E196" s="14" t="n"/>
      <c r="F196" s="13" t="n"/>
      <c r="G196" s="13" t="n"/>
      <c r="H196" s="12" t="n"/>
      <c r="I196" s="12">
        <f>IF($H196="","",$H196*12)</f>
        <v/>
      </c>
      <c r="J196" s="12" t="n"/>
      <c r="K196" s="12" t="n"/>
      <c r="L196" s="12" t="n"/>
      <c r="M196" s="12" t="n"/>
      <c r="N196" s="12" t="n"/>
      <c r="O196" s="12" t="n"/>
      <c r="P196" s="13">
        <f>IF($A196="","",IF($J196="SL",IF(AND((MAX(0,MIN($I196,IF(OR($E196="",Settings!$B$3=""),0,DATEDIF($E196,EOMONTH(Settings!$B$3,0)+1,"m")))))&gt;0,(MAX(0,MIN($I196,IF(OR($E196="",Settings!$B$3=""),0,DATEDIF($E196,EOMONTH(Settings!$B$3,0)+1,"m")))))&lt;=$I196),(IFERROR(($F196-$G196)/$I196,0)),0),IF($J196="DDB",IF((MAX(0,MIN($I196,IF(OR($E196="",Settings!$B$3=""),0,DATEDIF($E196,EOMONTH(Settings!$B$3,0)+1,"m")))))=0,0,VDB($F196,$G196,$I196,(MAX(0,MIN($I196,IF(OR($E196="",Settings!$B$3=""),0,DATEDIF($E196,EOMONTH(Settings!$B$3,0)+1,"m")))))-1,(MAX(0,MIN($I196,IF(OR($E196="",Settings!$B$3=""),0,DATEDIF($E196,EOMONTH(Settings!$B$3,0)+1,"m"))))),2,TRUE)),0)))</f>
        <v/>
      </c>
      <c r="Q196" s="13">
        <f>IF($A196="","",IF($J196="SL",(MAX(0,MIN($I196,IF(OR($E196="",Settings!$B$3=""),0,DATEDIF($E196,EOMONTH(Settings!$B$3,0)+1,"m")))))*(IFERROR(($F196-$G196)/$I196,0)),IF($J196="DDB",IF((MAX(0,MIN($I196,IF(OR($E196="",Settings!$B$3=""),0,DATEDIF($E196,EOMONTH(Settings!$B$3,0)+1,"m")))))=0,0,VDB($F196,$G196,$I196,0,(MAX(0,MIN($I196,IF(OR($E196="",Settings!$B$3=""),0,DATEDIF($E196,EOMONTH(Settings!$B$3,0)+1,"m"))))),2,TRUE)),0)))</f>
        <v/>
      </c>
      <c r="R196" s="13">
        <f>IF($A196="","",MAX(0,$F196-$Q196))</f>
        <v/>
      </c>
    </row>
    <row r="197">
      <c r="A197" s="12" t="n"/>
      <c r="B197" s="12" t="n"/>
      <c r="C197" s="12" t="n"/>
      <c r="D197" s="14" t="n"/>
      <c r="E197" s="14" t="n"/>
      <c r="F197" s="13" t="n"/>
      <c r="G197" s="13" t="n"/>
      <c r="H197" s="12" t="n"/>
      <c r="I197" s="12">
        <f>IF($H197="","",$H197*12)</f>
        <v/>
      </c>
      <c r="J197" s="12" t="n"/>
      <c r="K197" s="12" t="n"/>
      <c r="L197" s="12" t="n"/>
      <c r="M197" s="12" t="n"/>
      <c r="N197" s="12" t="n"/>
      <c r="O197" s="12" t="n"/>
      <c r="P197" s="13">
        <f>IF($A197="","",IF($J197="SL",IF(AND((MAX(0,MIN($I197,IF(OR($E197="",Settings!$B$3=""),0,DATEDIF($E197,EOMONTH(Settings!$B$3,0)+1,"m")))))&gt;0,(MAX(0,MIN($I197,IF(OR($E197="",Settings!$B$3=""),0,DATEDIF($E197,EOMONTH(Settings!$B$3,0)+1,"m")))))&lt;=$I197),(IFERROR(($F197-$G197)/$I197,0)),0),IF($J197="DDB",IF((MAX(0,MIN($I197,IF(OR($E197="",Settings!$B$3=""),0,DATEDIF($E197,EOMONTH(Settings!$B$3,0)+1,"m")))))=0,0,VDB($F197,$G197,$I197,(MAX(0,MIN($I197,IF(OR($E197="",Settings!$B$3=""),0,DATEDIF($E197,EOMONTH(Settings!$B$3,0)+1,"m")))))-1,(MAX(0,MIN($I197,IF(OR($E197="",Settings!$B$3=""),0,DATEDIF($E197,EOMONTH(Settings!$B$3,0)+1,"m"))))),2,TRUE)),0)))</f>
        <v/>
      </c>
      <c r="Q197" s="13">
        <f>IF($A197="","",IF($J197="SL",(MAX(0,MIN($I197,IF(OR($E197="",Settings!$B$3=""),0,DATEDIF($E197,EOMONTH(Settings!$B$3,0)+1,"m")))))*(IFERROR(($F197-$G197)/$I197,0)),IF($J197="DDB",IF((MAX(0,MIN($I197,IF(OR($E197="",Settings!$B$3=""),0,DATEDIF($E197,EOMONTH(Settings!$B$3,0)+1,"m")))))=0,0,VDB($F197,$G197,$I197,0,(MAX(0,MIN($I197,IF(OR($E197="",Settings!$B$3=""),0,DATEDIF($E197,EOMONTH(Settings!$B$3,0)+1,"m"))))),2,TRUE)),0)))</f>
        <v/>
      </c>
      <c r="R197" s="13">
        <f>IF($A197="","",MAX(0,$F197-$Q197))</f>
        <v/>
      </c>
    </row>
    <row r="198">
      <c r="A198" s="12" t="n"/>
      <c r="B198" s="12" t="n"/>
      <c r="C198" s="12" t="n"/>
      <c r="D198" s="14" t="n"/>
      <c r="E198" s="14" t="n"/>
      <c r="F198" s="13" t="n"/>
      <c r="G198" s="13" t="n"/>
      <c r="H198" s="12" t="n"/>
      <c r="I198" s="12">
        <f>IF($H198="","",$H198*12)</f>
        <v/>
      </c>
      <c r="J198" s="12" t="n"/>
      <c r="K198" s="12" t="n"/>
      <c r="L198" s="12" t="n"/>
      <c r="M198" s="12" t="n"/>
      <c r="N198" s="12" t="n"/>
      <c r="O198" s="12" t="n"/>
      <c r="P198" s="13">
        <f>IF($A198="","",IF($J198="SL",IF(AND((MAX(0,MIN($I198,IF(OR($E198="",Settings!$B$3=""),0,DATEDIF($E198,EOMONTH(Settings!$B$3,0)+1,"m")))))&gt;0,(MAX(0,MIN($I198,IF(OR($E198="",Settings!$B$3=""),0,DATEDIF($E198,EOMONTH(Settings!$B$3,0)+1,"m")))))&lt;=$I198),(IFERROR(($F198-$G198)/$I198,0)),0),IF($J198="DDB",IF((MAX(0,MIN($I198,IF(OR($E198="",Settings!$B$3=""),0,DATEDIF($E198,EOMONTH(Settings!$B$3,0)+1,"m")))))=0,0,VDB($F198,$G198,$I198,(MAX(0,MIN($I198,IF(OR($E198="",Settings!$B$3=""),0,DATEDIF($E198,EOMONTH(Settings!$B$3,0)+1,"m")))))-1,(MAX(0,MIN($I198,IF(OR($E198="",Settings!$B$3=""),0,DATEDIF($E198,EOMONTH(Settings!$B$3,0)+1,"m"))))),2,TRUE)),0)))</f>
        <v/>
      </c>
      <c r="Q198" s="13">
        <f>IF($A198="","",IF($J198="SL",(MAX(0,MIN($I198,IF(OR($E198="",Settings!$B$3=""),0,DATEDIF($E198,EOMONTH(Settings!$B$3,0)+1,"m")))))*(IFERROR(($F198-$G198)/$I198,0)),IF($J198="DDB",IF((MAX(0,MIN($I198,IF(OR($E198="",Settings!$B$3=""),0,DATEDIF($E198,EOMONTH(Settings!$B$3,0)+1,"m")))))=0,0,VDB($F198,$G198,$I198,0,(MAX(0,MIN($I198,IF(OR($E198="",Settings!$B$3=""),0,DATEDIF($E198,EOMONTH(Settings!$B$3,0)+1,"m"))))),2,TRUE)),0)))</f>
        <v/>
      </c>
      <c r="R198" s="13">
        <f>IF($A198="","",MAX(0,$F198-$Q198))</f>
        <v/>
      </c>
    </row>
    <row r="199">
      <c r="A199" s="12" t="n"/>
      <c r="B199" s="12" t="n"/>
      <c r="C199" s="12" t="n"/>
      <c r="D199" s="14" t="n"/>
      <c r="E199" s="14" t="n"/>
      <c r="F199" s="13" t="n"/>
      <c r="G199" s="13" t="n"/>
      <c r="H199" s="12" t="n"/>
      <c r="I199" s="12">
        <f>IF($H199="","",$H199*12)</f>
        <v/>
      </c>
      <c r="J199" s="12" t="n"/>
      <c r="K199" s="12" t="n"/>
      <c r="L199" s="12" t="n"/>
      <c r="M199" s="12" t="n"/>
      <c r="N199" s="12" t="n"/>
      <c r="O199" s="12" t="n"/>
      <c r="P199" s="13">
        <f>IF($A199="","",IF($J199="SL",IF(AND((MAX(0,MIN($I199,IF(OR($E199="",Settings!$B$3=""),0,DATEDIF($E199,EOMONTH(Settings!$B$3,0)+1,"m")))))&gt;0,(MAX(0,MIN($I199,IF(OR($E199="",Settings!$B$3=""),0,DATEDIF($E199,EOMONTH(Settings!$B$3,0)+1,"m")))))&lt;=$I199),(IFERROR(($F199-$G199)/$I199,0)),0),IF($J199="DDB",IF((MAX(0,MIN($I199,IF(OR($E199="",Settings!$B$3=""),0,DATEDIF($E199,EOMONTH(Settings!$B$3,0)+1,"m")))))=0,0,VDB($F199,$G199,$I199,(MAX(0,MIN($I199,IF(OR($E199="",Settings!$B$3=""),0,DATEDIF($E199,EOMONTH(Settings!$B$3,0)+1,"m")))))-1,(MAX(0,MIN($I199,IF(OR($E199="",Settings!$B$3=""),0,DATEDIF($E199,EOMONTH(Settings!$B$3,0)+1,"m"))))),2,TRUE)),0)))</f>
        <v/>
      </c>
      <c r="Q199" s="13">
        <f>IF($A199="","",IF($J199="SL",(MAX(0,MIN($I199,IF(OR($E199="",Settings!$B$3=""),0,DATEDIF($E199,EOMONTH(Settings!$B$3,0)+1,"m")))))*(IFERROR(($F199-$G199)/$I199,0)),IF($J199="DDB",IF((MAX(0,MIN($I199,IF(OR($E199="",Settings!$B$3=""),0,DATEDIF($E199,EOMONTH(Settings!$B$3,0)+1,"m")))))=0,0,VDB($F199,$G199,$I199,0,(MAX(0,MIN($I199,IF(OR($E199="",Settings!$B$3=""),0,DATEDIF($E199,EOMONTH(Settings!$B$3,0)+1,"m"))))),2,TRUE)),0)))</f>
        <v/>
      </c>
      <c r="R199" s="13">
        <f>IF($A199="","",MAX(0,$F199-$Q199))</f>
        <v/>
      </c>
    </row>
    <row r="200">
      <c r="A200" s="12" t="n"/>
      <c r="B200" s="12" t="n"/>
      <c r="C200" s="12" t="n"/>
      <c r="D200" s="14" t="n"/>
      <c r="E200" s="14" t="n"/>
      <c r="F200" s="13" t="n"/>
      <c r="G200" s="13" t="n"/>
      <c r="H200" s="12" t="n"/>
      <c r="I200" s="12">
        <f>IF($H200="","",$H200*12)</f>
        <v/>
      </c>
      <c r="J200" s="12" t="n"/>
      <c r="K200" s="12" t="n"/>
      <c r="L200" s="12" t="n"/>
      <c r="M200" s="12" t="n"/>
      <c r="N200" s="12" t="n"/>
      <c r="O200" s="12" t="n"/>
      <c r="P200" s="13">
        <f>IF($A200="","",IF($J200="SL",IF(AND((MAX(0,MIN($I200,IF(OR($E200="",Settings!$B$3=""),0,DATEDIF($E200,EOMONTH(Settings!$B$3,0)+1,"m")))))&gt;0,(MAX(0,MIN($I200,IF(OR($E200="",Settings!$B$3=""),0,DATEDIF($E200,EOMONTH(Settings!$B$3,0)+1,"m")))))&lt;=$I200),(IFERROR(($F200-$G200)/$I200,0)),0),IF($J200="DDB",IF((MAX(0,MIN($I200,IF(OR($E200="",Settings!$B$3=""),0,DATEDIF($E200,EOMONTH(Settings!$B$3,0)+1,"m")))))=0,0,VDB($F200,$G200,$I200,(MAX(0,MIN($I200,IF(OR($E200="",Settings!$B$3=""),0,DATEDIF($E200,EOMONTH(Settings!$B$3,0)+1,"m")))))-1,(MAX(0,MIN($I200,IF(OR($E200="",Settings!$B$3=""),0,DATEDIF($E200,EOMONTH(Settings!$B$3,0)+1,"m"))))),2,TRUE)),0)))</f>
        <v/>
      </c>
      <c r="Q200" s="13">
        <f>IF($A200="","",IF($J200="SL",(MAX(0,MIN($I200,IF(OR($E200="",Settings!$B$3=""),0,DATEDIF($E200,EOMONTH(Settings!$B$3,0)+1,"m")))))*(IFERROR(($F200-$G200)/$I200,0)),IF($J200="DDB",IF((MAX(0,MIN($I200,IF(OR($E200="",Settings!$B$3=""),0,DATEDIF($E200,EOMONTH(Settings!$B$3,0)+1,"m")))))=0,0,VDB($F200,$G200,$I200,0,(MAX(0,MIN($I200,IF(OR($E200="",Settings!$B$3=""),0,DATEDIF($E200,EOMONTH(Settings!$B$3,0)+1,"m"))))),2,TRUE)),0)))</f>
        <v/>
      </c>
      <c r="R200" s="13">
        <f>IF($A200="","",MAX(0,$F200-$Q200))</f>
        <v/>
      </c>
    </row>
    <row r="201">
      <c r="A201" s="12" t="n"/>
      <c r="B201" s="12" t="n"/>
      <c r="C201" s="12" t="n"/>
      <c r="D201" s="14" t="n"/>
      <c r="E201" s="14" t="n"/>
      <c r="F201" s="13" t="n"/>
      <c r="G201" s="13" t="n"/>
      <c r="H201" s="12" t="n"/>
      <c r="I201" s="12">
        <f>IF($H201="","",$H201*12)</f>
        <v/>
      </c>
      <c r="J201" s="12" t="n"/>
      <c r="K201" s="12" t="n"/>
      <c r="L201" s="12" t="n"/>
      <c r="M201" s="12" t="n"/>
      <c r="N201" s="12" t="n"/>
      <c r="O201" s="12" t="n"/>
      <c r="P201" s="13">
        <f>IF($A201="","",IF($J201="SL",IF(AND((MAX(0,MIN($I201,IF(OR($E201="",Settings!$B$3=""),0,DATEDIF($E201,EOMONTH(Settings!$B$3,0)+1,"m")))))&gt;0,(MAX(0,MIN($I201,IF(OR($E201="",Settings!$B$3=""),0,DATEDIF($E201,EOMONTH(Settings!$B$3,0)+1,"m")))))&lt;=$I201),(IFERROR(($F201-$G201)/$I201,0)),0),IF($J201="DDB",IF((MAX(0,MIN($I201,IF(OR($E201="",Settings!$B$3=""),0,DATEDIF($E201,EOMONTH(Settings!$B$3,0)+1,"m")))))=0,0,VDB($F201,$G201,$I201,(MAX(0,MIN($I201,IF(OR($E201="",Settings!$B$3=""),0,DATEDIF($E201,EOMONTH(Settings!$B$3,0)+1,"m")))))-1,(MAX(0,MIN($I201,IF(OR($E201="",Settings!$B$3=""),0,DATEDIF($E201,EOMONTH(Settings!$B$3,0)+1,"m"))))),2,TRUE)),0)))</f>
        <v/>
      </c>
      <c r="Q201" s="13">
        <f>IF($A201="","",IF($J201="SL",(MAX(0,MIN($I201,IF(OR($E201="",Settings!$B$3=""),0,DATEDIF($E201,EOMONTH(Settings!$B$3,0)+1,"m")))))*(IFERROR(($F201-$G201)/$I201,0)),IF($J201="DDB",IF((MAX(0,MIN($I201,IF(OR($E201="",Settings!$B$3=""),0,DATEDIF($E201,EOMONTH(Settings!$B$3,0)+1,"m")))))=0,0,VDB($F201,$G201,$I201,0,(MAX(0,MIN($I201,IF(OR($E201="",Settings!$B$3=""),0,DATEDIF($E201,EOMONTH(Settings!$B$3,0)+1,"m"))))),2,TRUE)),0)))</f>
        <v/>
      </c>
      <c r="R201" s="13">
        <f>IF($A201="","",MAX(0,$F201-$Q201))</f>
        <v/>
      </c>
    </row>
    <row r="202">
      <c r="A202" s="12" t="n"/>
      <c r="B202" s="12" t="n"/>
      <c r="C202" s="12" t="n"/>
      <c r="D202" s="14" t="n"/>
      <c r="E202" s="14" t="n"/>
      <c r="F202" s="13" t="n"/>
      <c r="G202" s="13" t="n"/>
      <c r="H202" s="12" t="n"/>
      <c r="I202" s="12">
        <f>IF($H202="","",$H202*12)</f>
        <v/>
      </c>
      <c r="J202" s="12" t="n"/>
      <c r="K202" s="12" t="n"/>
      <c r="L202" s="12" t="n"/>
      <c r="M202" s="12" t="n"/>
      <c r="N202" s="12" t="n"/>
      <c r="O202" s="12" t="n"/>
      <c r="P202" s="13">
        <f>IF($A202="","",IF($J202="SL",IF(AND((MAX(0,MIN($I202,IF(OR($E202="",Settings!$B$3=""),0,DATEDIF($E202,EOMONTH(Settings!$B$3,0)+1,"m")))))&gt;0,(MAX(0,MIN($I202,IF(OR($E202="",Settings!$B$3=""),0,DATEDIF($E202,EOMONTH(Settings!$B$3,0)+1,"m")))))&lt;=$I202),(IFERROR(($F202-$G202)/$I202,0)),0),IF($J202="DDB",IF((MAX(0,MIN($I202,IF(OR($E202="",Settings!$B$3=""),0,DATEDIF($E202,EOMONTH(Settings!$B$3,0)+1,"m")))))=0,0,VDB($F202,$G202,$I202,(MAX(0,MIN($I202,IF(OR($E202="",Settings!$B$3=""),0,DATEDIF($E202,EOMONTH(Settings!$B$3,0)+1,"m")))))-1,(MAX(0,MIN($I202,IF(OR($E202="",Settings!$B$3=""),0,DATEDIF($E202,EOMONTH(Settings!$B$3,0)+1,"m"))))),2,TRUE)),0)))</f>
        <v/>
      </c>
      <c r="Q202" s="13">
        <f>IF($A202="","",IF($J202="SL",(MAX(0,MIN($I202,IF(OR($E202="",Settings!$B$3=""),0,DATEDIF($E202,EOMONTH(Settings!$B$3,0)+1,"m")))))*(IFERROR(($F202-$G202)/$I202,0)),IF($J202="DDB",IF((MAX(0,MIN($I202,IF(OR($E202="",Settings!$B$3=""),0,DATEDIF($E202,EOMONTH(Settings!$B$3,0)+1,"m")))))=0,0,VDB($F202,$G202,$I202,0,(MAX(0,MIN($I202,IF(OR($E202="",Settings!$B$3=""),0,DATEDIF($E202,EOMONTH(Settings!$B$3,0)+1,"m"))))),2,TRUE)),0)))</f>
        <v/>
      </c>
      <c r="R202" s="13">
        <f>IF($A202="","",MAX(0,$F202-$Q202))</f>
        <v/>
      </c>
    </row>
    <row r="203">
      <c r="A203" s="12" t="n"/>
      <c r="B203" s="12" t="n"/>
      <c r="C203" s="12" t="n"/>
      <c r="D203" s="14" t="n"/>
      <c r="E203" s="14" t="n"/>
      <c r="F203" s="13" t="n"/>
      <c r="G203" s="13" t="n"/>
      <c r="H203" s="12" t="n"/>
      <c r="I203" s="12">
        <f>IF($H203="","",$H203*12)</f>
        <v/>
      </c>
      <c r="J203" s="12" t="n"/>
      <c r="K203" s="12" t="n"/>
      <c r="L203" s="12" t="n"/>
      <c r="M203" s="12" t="n"/>
      <c r="N203" s="12" t="n"/>
      <c r="O203" s="12" t="n"/>
      <c r="P203" s="13">
        <f>IF($A203="","",IF($J203="SL",IF(AND((MAX(0,MIN($I203,IF(OR($E203="",Settings!$B$3=""),0,DATEDIF($E203,EOMONTH(Settings!$B$3,0)+1,"m")))))&gt;0,(MAX(0,MIN($I203,IF(OR($E203="",Settings!$B$3=""),0,DATEDIF($E203,EOMONTH(Settings!$B$3,0)+1,"m")))))&lt;=$I203),(IFERROR(($F203-$G203)/$I203,0)),0),IF($J203="DDB",IF((MAX(0,MIN($I203,IF(OR($E203="",Settings!$B$3=""),0,DATEDIF($E203,EOMONTH(Settings!$B$3,0)+1,"m")))))=0,0,VDB($F203,$G203,$I203,(MAX(0,MIN($I203,IF(OR($E203="",Settings!$B$3=""),0,DATEDIF($E203,EOMONTH(Settings!$B$3,0)+1,"m")))))-1,(MAX(0,MIN($I203,IF(OR($E203="",Settings!$B$3=""),0,DATEDIF($E203,EOMONTH(Settings!$B$3,0)+1,"m"))))),2,TRUE)),0)))</f>
        <v/>
      </c>
      <c r="Q203" s="13">
        <f>IF($A203="","",IF($J203="SL",(MAX(0,MIN($I203,IF(OR($E203="",Settings!$B$3=""),0,DATEDIF($E203,EOMONTH(Settings!$B$3,0)+1,"m")))))*(IFERROR(($F203-$G203)/$I203,0)),IF($J203="DDB",IF((MAX(0,MIN($I203,IF(OR($E203="",Settings!$B$3=""),0,DATEDIF($E203,EOMONTH(Settings!$B$3,0)+1,"m")))))=0,0,VDB($F203,$G203,$I203,0,(MAX(0,MIN($I203,IF(OR($E203="",Settings!$B$3=""),0,DATEDIF($E203,EOMONTH(Settings!$B$3,0)+1,"m"))))),2,TRUE)),0)))</f>
        <v/>
      </c>
      <c r="R203" s="13">
        <f>IF($A203="","",MAX(0,$F203-$Q203))</f>
        <v/>
      </c>
    </row>
    <row r="204">
      <c r="A204" s="12" t="n"/>
      <c r="B204" s="12" t="n"/>
      <c r="C204" s="12" t="n"/>
      <c r="D204" s="14" t="n"/>
      <c r="E204" s="14" t="n"/>
      <c r="F204" s="13" t="n"/>
      <c r="G204" s="13" t="n"/>
      <c r="H204" s="12" t="n"/>
      <c r="I204" s="12">
        <f>IF($H204="","",$H204*12)</f>
        <v/>
      </c>
      <c r="J204" s="12" t="n"/>
      <c r="K204" s="12" t="n"/>
      <c r="L204" s="12" t="n"/>
      <c r="M204" s="12" t="n"/>
      <c r="N204" s="12" t="n"/>
      <c r="O204" s="12" t="n"/>
      <c r="P204" s="13">
        <f>IF($A204="","",IF($J204="SL",IF(AND((MAX(0,MIN($I204,IF(OR($E204="",Settings!$B$3=""),0,DATEDIF($E204,EOMONTH(Settings!$B$3,0)+1,"m")))))&gt;0,(MAX(0,MIN($I204,IF(OR($E204="",Settings!$B$3=""),0,DATEDIF($E204,EOMONTH(Settings!$B$3,0)+1,"m")))))&lt;=$I204),(IFERROR(($F204-$G204)/$I204,0)),0),IF($J204="DDB",IF((MAX(0,MIN($I204,IF(OR($E204="",Settings!$B$3=""),0,DATEDIF($E204,EOMONTH(Settings!$B$3,0)+1,"m")))))=0,0,VDB($F204,$G204,$I204,(MAX(0,MIN($I204,IF(OR($E204="",Settings!$B$3=""),0,DATEDIF($E204,EOMONTH(Settings!$B$3,0)+1,"m")))))-1,(MAX(0,MIN($I204,IF(OR($E204="",Settings!$B$3=""),0,DATEDIF($E204,EOMONTH(Settings!$B$3,0)+1,"m"))))),2,TRUE)),0)))</f>
        <v/>
      </c>
      <c r="Q204" s="13">
        <f>IF($A204="","",IF($J204="SL",(MAX(0,MIN($I204,IF(OR($E204="",Settings!$B$3=""),0,DATEDIF($E204,EOMONTH(Settings!$B$3,0)+1,"m")))))*(IFERROR(($F204-$G204)/$I204,0)),IF($J204="DDB",IF((MAX(0,MIN($I204,IF(OR($E204="",Settings!$B$3=""),0,DATEDIF($E204,EOMONTH(Settings!$B$3,0)+1,"m")))))=0,0,VDB($F204,$G204,$I204,0,(MAX(0,MIN($I204,IF(OR($E204="",Settings!$B$3=""),0,DATEDIF($E204,EOMONTH(Settings!$B$3,0)+1,"m"))))),2,TRUE)),0)))</f>
        <v/>
      </c>
      <c r="R204" s="13">
        <f>IF($A204="","",MAX(0,$F204-$Q204))</f>
        <v/>
      </c>
    </row>
    <row r="205">
      <c r="A205" s="12" t="n"/>
      <c r="B205" s="12" t="n"/>
      <c r="C205" s="12" t="n"/>
      <c r="D205" s="14" t="n"/>
      <c r="E205" s="14" t="n"/>
      <c r="F205" s="13" t="n"/>
      <c r="G205" s="13" t="n"/>
      <c r="H205" s="12" t="n"/>
      <c r="I205" s="12">
        <f>IF($H205="","",$H205*12)</f>
        <v/>
      </c>
      <c r="J205" s="12" t="n"/>
      <c r="K205" s="12" t="n"/>
      <c r="L205" s="12" t="n"/>
      <c r="M205" s="12" t="n"/>
      <c r="N205" s="12" t="n"/>
      <c r="O205" s="12" t="n"/>
      <c r="P205" s="13">
        <f>IF($A205="","",IF($J205="SL",IF(AND((MAX(0,MIN($I205,IF(OR($E205="",Settings!$B$3=""),0,DATEDIF($E205,EOMONTH(Settings!$B$3,0)+1,"m")))))&gt;0,(MAX(0,MIN($I205,IF(OR($E205="",Settings!$B$3=""),0,DATEDIF($E205,EOMONTH(Settings!$B$3,0)+1,"m")))))&lt;=$I205),(IFERROR(($F205-$G205)/$I205,0)),0),IF($J205="DDB",IF((MAX(0,MIN($I205,IF(OR($E205="",Settings!$B$3=""),0,DATEDIF($E205,EOMONTH(Settings!$B$3,0)+1,"m")))))=0,0,VDB($F205,$G205,$I205,(MAX(0,MIN($I205,IF(OR($E205="",Settings!$B$3=""),0,DATEDIF($E205,EOMONTH(Settings!$B$3,0)+1,"m")))))-1,(MAX(0,MIN($I205,IF(OR($E205="",Settings!$B$3=""),0,DATEDIF($E205,EOMONTH(Settings!$B$3,0)+1,"m"))))),2,TRUE)),0)))</f>
        <v/>
      </c>
      <c r="Q205" s="13">
        <f>IF($A205="","",IF($J205="SL",(MAX(0,MIN($I205,IF(OR($E205="",Settings!$B$3=""),0,DATEDIF($E205,EOMONTH(Settings!$B$3,0)+1,"m")))))*(IFERROR(($F205-$G205)/$I205,0)),IF($J205="DDB",IF((MAX(0,MIN($I205,IF(OR($E205="",Settings!$B$3=""),0,DATEDIF($E205,EOMONTH(Settings!$B$3,0)+1,"m")))))=0,0,VDB($F205,$G205,$I205,0,(MAX(0,MIN($I205,IF(OR($E205="",Settings!$B$3=""),0,DATEDIF($E205,EOMONTH(Settings!$B$3,0)+1,"m"))))),2,TRUE)),0)))</f>
        <v/>
      </c>
      <c r="R205" s="13">
        <f>IF($A205="","",MAX(0,$F205-$Q205))</f>
        <v/>
      </c>
    </row>
    <row r="206">
      <c r="A206" s="12" t="n"/>
      <c r="B206" s="12" t="n"/>
      <c r="C206" s="12" t="n"/>
      <c r="D206" s="14" t="n"/>
      <c r="E206" s="14" t="n"/>
      <c r="F206" s="13" t="n"/>
      <c r="G206" s="13" t="n"/>
      <c r="H206" s="12" t="n"/>
      <c r="I206" s="12">
        <f>IF($H206="","",$H206*12)</f>
        <v/>
      </c>
      <c r="J206" s="12" t="n"/>
      <c r="K206" s="12" t="n"/>
      <c r="L206" s="12" t="n"/>
      <c r="M206" s="12" t="n"/>
      <c r="N206" s="12" t="n"/>
      <c r="O206" s="12" t="n"/>
      <c r="P206" s="13">
        <f>IF($A206="","",IF($J206="SL",IF(AND((MAX(0,MIN($I206,IF(OR($E206="",Settings!$B$3=""),0,DATEDIF($E206,EOMONTH(Settings!$B$3,0)+1,"m")))))&gt;0,(MAX(0,MIN($I206,IF(OR($E206="",Settings!$B$3=""),0,DATEDIF($E206,EOMONTH(Settings!$B$3,0)+1,"m")))))&lt;=$I206),(IFERROR(($F206-$G206)/$I206,0)),0),IF($J206="DDB",IF((MAX(0,MIN($I206,IF(OR($E206="",Settings!$B$3=""),0,DATEDIF($E206,EOMONTH(Settings!$B$3,0)+1,"m")))))=0,0,VDB($F206,$G206,$I206,(MAX(0,MIN($I206,IF(OR($E206="",Settings!$B$3=""),0,DATEDIF($E206,EOMONTH(Settings!$B$3,0)+1,"m")))))-1,(MAX(0,MIN($I206,IF(OR($E206="",Settings!$B$3=""),0,DATEDIF($E206,EOMONTH(Settings!$B$3,0)+1,"m"))))),2,TRUE)),0)))</f>
        <v/>
      </c>
      <c r="Q206" s="13">
        <f>IF($A206="","",IF($J206="SL",(MAX(0,MIN($I206,IF(OR($E206="",Settings!$B$3=""),0,DATEDIF($E206,EOMONTH(Settings!$B$3,0)+1,"m")))))*(IFERROR(($F206-$G206)/$I206,0)),IF($J206="DDB",IF((MAX(0,MIN($I206,IF(OR($E206="",Settings!$B$3=""),0,DATEDIF($E206,EOMONTH(Settings!$B$3,0)+1,"m")))))=0,0,VDB($F206,$G206,$I206,0,(MAX(0,MIN($I206,IF(OR($E206="",Settings!$B$3=""),0,DATEDIF($E206,EOMONTH(Settings!$B$3,0)+1,"m"))))),2,TRUE)),0)))</f>
        <v/>
      </c>
      <c r="R206" s="13">
        <f>IF($A206="","",MAX(0,$F206-$Q206))</f>
        <v/>
      </c>
    </row>
    <row r="207">
      <c r="A207" s="12" t="n"/>
      <c r="B207" s="12" t="n"/>
      <c r="C207" s="12" t="n"/>
      <c r="D207" s="14" t="n"/>
      <c r="E207" s="14" t="n"/>
      <c r="F207" s="13" t="n"/>
      <c r="G207" s="13" t="n"/>
      <c r="H207" s="12" t="n"/>
      <c r="I207" s="12">
        <f>IF($H207="","",$H207*12)</f>
        <v/>
      </c>
      <c r="J207" s="12" t="n"/>
      <c r="K207" s="12" t="n"/>
      <c r="L207" s="12" t="n"/>
      <c r="M207" s="12" t="n"/>
      <c r="N207" s="12" t="n"/>
      <c r="O207" s="12" t="n"/>
      <c r="P207" s="13">
        <f>IF($A207="","",IF($J207="SL",IF(AND((MAX(0,MIN($I207,IF(OR($E207="",Settings!$B$3=""),0,DATEDIF($E207,EOMONTH(Settings!$B$3,0)+1,"m")))))&gt;0,(MAX(0,MIN($I207,IF(OR($E207="",Settings!$B$3=""),0,DATEDIF($E207,EOMONTH(Settings!$B$3,0)+1,"m")))))&lt;=$I207),(IFERROR(($F207-$G207)/$I207,0)),0),IF($J207="DDB",IF((MAX(0,MIN($I207,IF(OR($E207="",Settings!$B$3=""),0,DATEDIF($E207,EOMONTH(Settings!$B$3,0)+1,"m")))))=0,0,VDB($F207,$G207,$I207,(MAX(0,MIN($I207,IF(OR($E207="",Settings!$B$3=""),0,DATEDIF($E207,EOMONTH(Settings!$B$3,0)+1,"m")))))-1,(MAX(0,MIN($I207,IF(OR($E207="",Settings!$B$3=""),0,DATEDIF($E207,EOMONTH(Settings!$B$3,0)+1,"m"))))),2,TRUE)),0)))</f>
        <v/>
      </c>
      <c r="Q207" s="13">
        <f>IF($A207="","",IF($J207="SL",(MAX(0,MIN($I207,IF(OR($E207="",Settings!$B$3=""),0,DATEDIF($E207,EOMONTH(Settings!$B$3,0)+1,"m")))))*(IFERROR(($F207-$G207)/$I207,0)),IF($J207="DDB",IF((MAX(0,MIN($I207,IF(OR($E207="",Settings!$B$3=""),0,DATEDIF($E207,EOMONTH(Settings!$B$3,0)+1,"m")))))=0,0,VDB($F207,$G207,$I207,0,(MAX(0,MIN($I207,IF(OR($E207="",Settings!$B$3=""),0,DATEDIF($E207,EOMONTH(Settings!$B$3,0)+1,"m"))))),2,TRUE)),0)))</f>
        <v/>
      </c>
      <c r="R207" s="13">
        <f>IF($A207="","",MAX(0,$F207-$Q207))</f>
        <v/>
      </c>
    </row>
    <row r="208">
      <c r="A208" s="12" t="n"/>
      <c r="B208" s="12" t="n"/>
      <c r="C208" s="12" t="n"/>
      <c r="D208" s="14" t="n"/>
      <c r="E208" s="14" t="n"/>
      <c r="F208" s="13" t="n"/>
      <c r="G208" s="13" t="n"/>
      <c r="H208" s="12" t="n"/>
      <c r="I208" s="12">
        <f>IF($H208="","",$H208*12)</f>
        <v/>
      </c>
      <c r="J208" s="12" t="n"/>
      <c r="K208" s="12" t="n"/>
      <c r="L208" s="12" t="n"/>
      <c r="M208" s="12" t="n"/>
      <c r="N208" s="12" t="n"/>
      <c r="O208" s="12" t="n"/>
      <c r="P208" s="13">
        <f>IF($A208="","",IF($J208="SL",IF(AND((MAX(0,MIN($I208,IF(OR($E208="",Settings!$B$3=""),0,DATEDIF($E208,EOMONTH(Settings!$B$3,0)+1,"m")))))&gt;0,(MAX(0,MIN($I208,IF(OR($E208="",Settings!$B$3=""),0,DATEDIF($E208,EOMONTH(Settings!$B$3,0)+1,"m")))))&lt;=$I208),(IFERROR(($F208-$G208)/$I208,0)),0),IF($J208="DDB",IF((MAX(0,MIN($I208,IF(OR($E208="",Settings!$B$3=""),0,DATEDIF($E208,EOMONTH(Settings!$B$3,0)+1,"m")))))=0,0,VDB($F208,$G208,$I208,(MAX(0,MIN($I208,IF(OR($E208="",Settings!$B$3=""),0,DATEDIF($E208,EOMONTH(Settings!$B$3,0)+1,"m")))))-1,(MAX(0,MIN($I208,IF(OR($E208="",Settings!$B$3=""),0,DATEDIF($E208,EOMONTH(Settings!$B$3,0)+1,"m"))))),2,TRUE)),0)))</f>
        <v/>
      </c>
      <c r="Q208" s="13">
        <f>IF($A208="","",IF($J208="SL",(MAX(0,MIN($I208,IF(OR($E208="",Settings!$B$3=""),0,DATEDIF($E208,EOMONTH(Settings!$B$3,0)+1,"m")))))*(IFERROR(($F208-$G208)/$I208,0)),IF($J208="DDB",IF((MAX(0,MIN($I208,IF(OR($E208="",Settings!$B$3=""),0,DATEDIF($E208,EOMONTH(Settings!$B$3,0)+1,"m")))))=0,0,VDB($F208,$G208,$I208,0,(MAX(0,MIN($I208,IF(OR($E208="",Settings!$B$3=""),0,DATEDIF($E208,EOMONTH(Settings!$B$3,0)+1,"m"))))),2,TRUE)),0)))</f>
        <v/>
      </c>
      <c r="R208" s="13">
        <f>IF($A208="","",MAX(0,$F208-$Q208))</f>
        <v/>
      </c>
    </row>
    <row r="209">
      <c r="A209" s="12" t="n"/>
      <c r="B209" s="12" t="n"/>
      <c r="C209" s="12" t="n"/>
      <c r="D209" s="14" t="n"/>
      <c r="E209" s="14" t="n"/>
      <c r="F209" s="13" t="n"/>
      <c r="G209" s="13" t="n"/>
      <c r="H209" s="12" t="n"/>
      <c r="I209" s="12">
        <f>IF($H209="","",$H209*12)</f>
        <v/>
      </c>
      <c r="J209" s="12" t="n"/>
      <c r="K209" s="12" t="n"/>
      <c r="L209" s="12" t="n"/>
      <c r="M209" s="12" t="n"/>
      <c r="N209" s="12" t="n"/>
      <c r="O209" s="12" t="n"/>
      <c r="P209" s="13">
        <f>IF($A209="","",IF($J209="SL",IF(AND((MAX(0,MIN($I209,IF(OR($E209="",Settings!$B$3=""),0,DATEDIF($E209,EOMONTH(Settings!$B$3,0)+1,"m")))))&gt;0,(MAX(0,MIN($I209,IF(OR($E209="",Settings!$B$3=""),0,DATEDIF($E209,EOMONTH(Settings!$B$3,0)+1,"m")))))&lt;=$I209),(IFERROR(($F209-$G209)/$I209,0)),0),IF($J209="DDB",IF((MAX(0,MIN($I209,IF(OR($E209="",Settings!$B$3=""),0,DATEDIF($E209,EOMONTH(Settings!$B$3,0)+1,"m")))))=0,0,VDB($F209,$G209,$I209,(MAX(0,MIN($I209,IF(OR($E209="",Settings!$B$3=""),0,DATEDIF($E209,EOMONTH(Settings!$B$3,0)+1,"m")))))-1,(MAX(0,MIN($I209,IF(OR($E209="",Settings!$B$3=""),0,DATEDIF($E209,EOMONTH(Settings!$B$3,0)+1,"m"))))),2,TRUE)),0)))</f>
        <v/>
      </c>
      <c r="Q209" s="13">
        <f>IF($A209="","",IF($J209="SL",(MAX(0,MIN($I209,IF(OR($E209="",Settings!$B$3=""),0,DATEDIF($E209,EOMONTH(Settings!$B$3,0)+1,"m")))))*(IFERROR(($F209-$G209)/$I209,0)),IF($J209="DDB",IF((MAX(0,MIN($I209,IF(OR($E209="",Settings!$B$3=""),0,DATEDIF($E209,EOMONTH(Settings!$B$3,0)+1,"m")))))=0,0,VDB($F209,$G209,$I209,0,(MAX(0,MIN($I209,IF(OR($E209="",Settings!$B$3=""),0,DATEDIF($E209,EOMONTH(Settings!$B$3,0)+1,"m"))))),2,TRUE)),0)))</f>
        <v/>
      </c>
      <c r="R209" s="13">
        <f>IF($A209="","",MAX(0,$F209-$Q209))</f>
        <v/>
      </c>
    </row>
    <row r="210">
      <c r="A210" s="12" t="n"/>
      <c r="B210" s="12" t="n"/>
      <c r="C210" s="12" t="n"/>
      <c r="D210" s="14" t="n"/>
      <c r="E210" s="14" t="n"/>
      <c r="F210" s="13" t="n"/>
      <c r="G210" s="13" t="n"/>
      <c r="H210" s="12" t="n"/>
      <c r="I210" s="12">
        <f>IF($H210="","",$H210*12)</f>
        <v/>
      </c>
      <c r="J210" s="12" t="n"/>
      <c r="K210" s="12" t="n"/>
      <c r="L210" s="12" t="n"/>
      <c r="M210" s="12" t="n"/>
      <c r="N210" s="12" t="n"/>
      <c r="O210" s="12" t="n"/>
      <c r="P210" s="13">
        <f>IF($A210="","",IF($J210="SL",IF(AND((MAX(0,MIN($I210,IF(OR($E210="",Settings!$B$3=""),0,DATEDIF($E210,EOMONTH(Settings!$B$3,0)+1,"m")))))&gt;0,(MAX(0,MIN($I210,IF(OR($E210="",Settings!$B$3=""),0,DATEDIF($E210,EOMONTH(Settings!$B$3,0)+1,"m")))))&lt;=$I210),(IFERROR(($F210-$G210)/$I210,0)),0),IF($J210="DDB",IF((MAX(0,MIN($I210,IF(OR($E210="",Settings!$B$3=""),0,DATEDIF($E210,EOMONTH(Settings!$B$3,0)+1,"m")))))=0,0,VDB($F210,$G210,$I210,(MAX(0,MIN($I210,IF(OR($E210="",Settings!$B$3=""),0,DATEDIF($E210,EOMONTH(Settings!$B$3,0)+1,"m")))))-1,(MAX(0,MIN($I210,IF(OR($E210="",Settings!$B$3=""),0,DATEDIF($E210,EOMONTH(Settings!$B$3,0)+1,"m"))))),2,TRUE)),0)))</f>
        <v/>
      </c>
      <c r="Q210" s="13">
        <f>IF($A210="","",IF($J210="SL",(MAX(0,MIN($I210,IF(OR($E210="",Settings!$B$3=""),0,DATEDIF($E210,EOMONTH(Settings!$B$3,0)+1,"m")))))*(IFERROR(($F210-$G210)/$I210,0)),IF($J210="DDB",IF((MAX(0,MIN($I210,IF(OR($E210="",Settings!$B$3=""),0,DATEDIF($E210,EOMONTH(Settings!$B$3,0)+1,"m")))))=0,0,VDB($F210,$G210,$I210,0,(MAX(0,MIN($I210,IF(OR($E210="",Settings!$B$3=""),0,DATEDIF($E210,EOMONTH(Settings!$B$3,0)+1,"m"))))),2,TRUE)),0)))</f>
        <v/>
      </c>
      <c r="R210" s="13">
        <f>IF($A210="","",MAX(0,$F210-$Q210))</f>
        <v/>
      </c>
    </row>
    <row r="211">
      <c r="A211" s="12" t="n"/>
      <c r="B211" s="12" t="n"/>
      <c r="C211" s="12" t="n"/>
      <c r="D211" s="14" t="n"/>
      <c r="E211" s="14" t="n"/>
      <c r="F211" s="13" t="n"/>
      <c r="G211" s="13" t="n"/>
      <c r="H211" s="12" t="n"/>
      <c r="I211" s="12">
        <f>IF($H211="","",$H211*12)</f>
        <v/>
      </c>
      <c r="J211" s="12" t="n"/>
      <c r="K211" s="12" t="n"/>
      <c r="L211" s="12" t="n"/>
      <c r="M211" s="12" t="n"/>
      <c r="N211" s="12" t="n"/>
      <c r="O211" s="12" t="n"/>
      <c r="P211" s="13">
        <f>IF($A211="","",IF($J211="SL",IF(AND((MAX(0,MIN($I211,IF(OR($E211="",Settings!$B$3=""),0,DATEDIF($E211,EOMONTH(Settings!$B$3,0)+1,"m")))))&gt;0,(MAX(0,MIN($I211,IF(OR($E211="",Settings!$B$3=""),0,DATEDIF($E211,EOMONTH(Settings!$B$3,0)+1,"m")))))&lt;=$I211),(IFERROR(($F211-$G211)/$I211,0)),0),IF($J211="DDB",IF((MAX(0,MIN($I211,IF(OR($E211="",Settings!$B$3=""),0,DATEDIF($E211,EOMONTH(Settings!$B$3,0)+1,"m")))))=0,0,VDB($F211,$G211,$I211,(MAX(0,MIN($I211,IF(OR($E211="",Settings!$B$3=""),0,DATEDIF($E211,EOMONTH(Settings!$B$3,0)+1,"m")))))-1,(MAX(0,MIN($I211,IF(OR($E211="",Settings!$B$3=""),0,DATEDIF($E211,EOMONTH(Settings!$B$3,0)+1,"m"))))),2,TRUE)),0)))</f>
        <v/>
      </c>
      <c r="Q211" s="13">
        <f>IF($A211="","",IF($J211="SL",(MAX(0,MIN($I211,IF(OR($E211="",Settings!$B$3=""),0,DATEDIF($E211,EOMONTH(Settings!$B$3,0)+1,"m")))))*(IFERROR(($F211-$G211)/$I211,0)),IF($J211="DDB",IF((MAX(0,MIN($I211,IF(OR($E211="",Settings!$B$3=""),0,DATEDIF($E211,EOMONTH(Settings!$B$3,0)+1,"m")))))=0,0,VDB($F211,$G211,$I211,0,(MAX(0,MIN($I211,IF(OR($E211="",Settings!$B$3=""),0,DATEDIF($E211,EOMONTH(Settings!$B$3,0)+1,"m"))))),2,TRUE)),0)))</f>
        <v/>
      </c>
      <c r="R211" s="13">
        <f>IF($A211="","",MAX(0,$F211-$Q211))</f>
        <v/>
      </c>
    </row>
    <row r="212">
      <c r="A212" s="12" t="n"/>
      <c r="B212" s="12" t="n"/>
      <c r="C212" s="12" t="n"/>
      <c r="D212" s="14" t="n"/>
      <c r="E212" s="14" t="n"/>
      <c r="F212" s="13" t="n"/>
      <c r="G212" s="13" t="n"/>
      <c r="H212" s="12" t="n"/>
      <c r="I212" s="12">
        <f>IF($H212="","",$H212*12)</f>
        <v/>
      </c>
      <c r="J212" s="12" t="n"/>
      <c r="K212" s="12" t="n"/>
      <c r="L212" s="12" t="n"/>
      <c r="M212" s="12" t="n"/>
      <c r="N212" s="12" t="n"/>
      <c r="O212" s="12" t="n"/>
      <c r="P212" s="13">
        <f>IF($A212="","",IF($J212="SL",IF(AND((MAX(0,MIN($I212,IF(OR($E212="",Settings!$B$3=""),0,DATEDIF($E212,EOMONTH(Settings!$B$3,0)+1,"m")))))&gt;0,(MAX(0,MIN($I212,IF(OR($E212="",Settings!$B$3=""),0,DATEDIF($E212,EOMONTH(Settings!$B$3,0)+1,"m")))))&lt;=$I212),(IFERROR(($F212-$G212)/$I212,0)),0),IF($J212="DDB",IF((MAX(0,MIN($I212,IF(OR($E212="",Settings!$B$3=""),0,DATEDIF($E212,EOMONTH(Settings!$B$3,0)+1,"m")))))=0,0,VDB($F212,$G212,$I212,(MAX(0,MIN($I212,IF(OR($E212="",Settings!$B$3=""),0,DATEDIF($E212,EOMONTH(Settings!$B$3,0)+1,"m")))))-1,(MAX(0,MIN($I212,IF(OR($E212="",Settings!$B$3=""),0,DATEDIF($E212,EOMONTH(Settings!$B$3,0)+1,"m"))))),2,TRUE)),0)))</f>
        <v/>
      </c>
      <c r="Q212" s="13">
        <f>IF($A212="","",IF($J212="SL",(MAX(0,MIN($I212,IF(OR($E212="",Settings!$B$3=""),0,DATEDIF($E212,EOMONTH(Settings!$B$3,0)+1,"m")))))*(IFERROR(($F212-$G212)/$I212,0)),IF($J212="DDB",IF((MAX(0,MIN($I212,IF(OR($E212="",Settings!$B$3=""),0,DATEDIF($E212,EOMONTH(Settings!$B$3,0)+1,"m")))))=0,0,VDB($F212,$G212,$I212,0,(MAX(0,MIN($I212,IF(OR($E212="",Settings!$B$3=""),0,DATEDIF($E212,EOMONTH(Settings!$B$3,0)+1,"m"))))),2,TRUE)),0)))</f>
        <v/>
      </c>
      <c r="R212" s="13">
        <f>IF($A212="","",MAX(0,$F212-$Q212))</f>
        <v/>
      </c>
    </row>
    <row r="213">
      <c r="A213" s="12" t="n"/>
      <c r="B213" s="12" t="n"/>
      <c r="C213" s="12" t="n"/>
      <c r="D213" s="14" t="n"/>
      <c r="E213" s="14" t="n"/>
      <c r="F213" s="13" t="n"/>
      <c r="G213" s="13" t="n"/>
      <c r="H213" s="12" t="n"/>
      <c r="I213" s="12">
        <f>IF($H213="","",$H213*12)</f>
        <v/>
      </c>
      <c r="J213" s="12" t="n"/>
      <c r="K213" s="12" t="n"/>
      <c r="L213" s="12" t="n"/>
      <c r="M213" s="12" t="n"/>
      <c r="N213" s="12" t="n"/>
      <c r="O213" s="12" t="n"/>
      <c r="P213" s="13">
        <f>IF($A213="","",IF($J213="SL",IF(AND((MAX(0,MIN($I213,IF(OR($E213="",Settings!$B$3=""),0,DATEDIF($E213,EOMONTH(Settings!$B$3,0)+1,"m")))))&gt;0,(MAX(0,MIN($I213,IF(OR($E213="",Settings!$B$3=""),0,DATEDIF($E213,EOMONTH(Settings!$B$3,0)+1,"m")))))&lt;=$I213),(IFERROR(($F213-$G213)/$I213,0)),0),IF($J213="DDB",IF((MAX(0,MIN($I213,IF(OR($E213="",Settings!$B$3=""),0,DATEDIF($E213,EOMONTH(Settings!$B$3,0)+1,"m")))))=0,0,VDB($F213,$G213,$I213,(MAX(0,MIN($I213,IF(OR($E213="",Settings!$B$3=""),0,DATEDIF($E213,EOMONTH(Settings!$B$3,0)+1,"m")))))-1,(MAX(0,MIN($I213,IF(OR($E213="",Settings!$B$3=""),0,DATEDIF($E213,EOMONTH(Settings!$B$3,0)+1,"m"))))),2,TRUE)),0)))</f>
        <v/>
      </c>
      <c r="Q213" s="13">
        <f>IF($A213="","",IF($J213="SL",(MAX(0,MIN($I213,IF(OR($E213="",Settings!$B$3=""),0,DATEDIF($E213,EOMONTH(Settings!$B$3,0)+1,"m")))))*(IFERROR(($F213-$G213)/$I213,0)),IF($J213="DDB",IF((MAX(0,MIN($I213,IF(OR($E213="",Settings!$B$3=""),0,DATEDIF($E213,EOMONTH(Settings!$B$3,0)+1,"m")))))=0,0,VDB($F213,$G213,$I213,0,(MAX(0,MIN($I213,IF(OR($E213="",Settings!$B$3=""),0,DATEDIF($E213,EOMONTH(Settings!$B$3,0)+1,"m"))))),2,TRUE)),0)))</f>
        <v/>
      </c>
      <c r="R213" s="13">
        <f>IF($A213="","",MAX(0,$F213-$Q213))</f>
        <v/>
      </c>
    </row>
    <row r="214">
      <c r="A214" s="12" t="n"/>
      <c r="B214" s="12" t="n"/>
      <c r="C214" s="12" t="n"/>
      <c r="D214" s="14" t="n"/>
      <c r="E214" s="14" t="n"/>
      <c r="F214" s="13" t="n"/>
      <c r="G214" s="13" t="n"/>
      <c r="H214" s="12" t="n"/>
      <c r="I214" s="12">
        <f>IF($H214="","",$H214*12)</f>
        <v/>
      </c>
      <c r="J214" s="12" t="n"/>
      <c r="K214" s="12" t="n"/>
      <c r="L214" s="12" t="n"/>
      <c r="M214" s="12" t="n"/>
      <c r="N214" s="12" t="n"/>
      <c r="O214" s="12" t="n"/>
      <c r="P214" s="13">
        <f>IF($A214="","",IF($J214="SL",IF(AND((MAX(0,MIN($I214,IF(OR($E214="",Settings!$B$3=""),0,DATEDIF($E214,EOMONTH(Settings!$B$3,0)+1,"m")))))&gt;0,(MAX(0,MIN($I214,IF(OR($E214="",Settings!$B$3=""),0,DATEDIF($E214,EOMONTH(Settings!$B$3,0)+1,"m")))))&lt;=$I214),(IFERROR(($F214-$G214)/$I214,0)),0),IF($J214="DDB",IF((MAX(0,MIN($I214,IF(OR($E214="",Settings!$B$3=""),0,DATEDIF($E214,EOMONTH(Settings!$B$3,0)+1,"m")))))=0,0,VDB($F214,$G214,$I214,(MAX(0,MIN($I214,IF(OR($E214="",Settings!$B$3=""),0,DATEDIF($E214,EOMONTH(Settings!$B$3,0)+1,"m")))))-1,(MAX(0,MIN($I214,IF(OR($E214="",Settings!$B$3=""),0,DATEDIF($E214,EOMONTH(Settings!$B$3,0)+1,"m"))))),2,TRUE)),0)))</f>
        <v/>
      </c>
      <c r="Q214" s="13">
        <f>IF($A214="","",IF($J214="SL",(MAX(0,MIN($I214,IF(OR($E214="",Settings!$B$3=""),0,DATEDIF($E214,EOMONTH(Settings!$B$3,0)+1,"m")))))*(IFERROR(($F214-$G214)/$I214,0)),IF($J214="DDB",IF((MAX(0,MIN($I214,IF(OR($E214="",Settings!$B$3=""),0,DATEDIF($E214,EOMONTH(Settings!$B$3,0)+1,"m")))))=0,0,VDB($F214,$G214,$I214,0,(MAX(0,MIN($I214,IF(OR($E214="",Settings!$B$3=""),0,DATEDIF($E214,EOMONTH(Settings!$B$3,0)+1,"m"))))),2,TRUE)),0)))</f>
        <v/>
      </c>
      <c r="R214" s="13">
        <f>IF($A214="","",MAX(0,$F214-$Q214))</f>
        <v/>
      </c>
    </row>
    <row r="215">
      <c r="A215" s="12" t="n"/>
      <c r="B215" s="12" t="n"/>
      <c r="C215" s="12" t="n"/>
      <c r="D215" s="14" t="n"/>
      <c r="E215" s="14" t="n"/>
      <c r="F215" s="13" t="n"/>
      <c r="G215" s="13" t="n"/>
      <c r="H215" s="12" t="n"/>
      <c r="I215" s="12">
        <f>IF($H215="","",$H215*12)</f>
        <v/>
      </c>
      <c r="J215" s="12" t="n"/>
      <c r="K215" s="12" t="n"/>
      <c r="L215" s="12" t="n"/>
      <c r="M215" s="12" t="n"/>
      <c r="N215" s="12" t="n"/>
      <c r="O215" s="12" t="n"/>
      <c r="P215" s="13">
        <f>IF($A215="","",IF($J215="SL",IF(AND((MAX(0,MIN($I215,IF(OR($E215="",Settings!$B$3=""),0,DATEDIF($E215,EOMONTH(Settings!$B$3,0)+1,"m")))))&gt;0,(MAX(0,MIN($I215,IF(OR($E215="",Settings!$B$3=""),0,DATEDIF($E215,EOMONTH(Settings!$B$3,0)+1,"m")))))&lt;=$I215),(IFERROR(($F215-$G215)/$I215,0)),0),IF($J215="DDB",IF((MAX(0,MIN($I215,IF(OR($E215="",Settings!$B$3=""),0,DATEDIF($E215,EOMONTH(Settings!$B$3,0)+1,"m")))))=0,0,VDB($F215,$G215,$I215,(MAX(0,MIN($I215,IF(OR($E215="",Settings!$B$3=""),0,DATEDIF($E215,EOMONTH(Settings!$B$3,0)+1,"m")))))-1,(MAX(0,MIN($I215,IF(OR($E215="",Settings!$B$3=""),0,DATEDIF($E215,EOMONTH(Settings!$B$3,0)+1,"m"))))),2,TRUE)),0)))</f>
        <v/>
      </c>
      <c r="Q215" s="13">
        <f>IF($A215="","",IF($J215="SL",(MAX(0,MIN($I215,IF(OR($E215="",Settings!$B$3=""),0,DATEDIF($E215,EOMONTH(Settings!$B$3,0)+1,"m")))))*(IFERROR(($F215-$G215)/$I215,0)),IF($J215="DDB",IF((MAX(0,MIN($I215,IF(OR($E215="",Settings!$B$3=""),0,DATEDIF($E215,EOMONTH(Settings!$B$3,0)+1,"m")))))=0,0,VDB($F215,$G215,$I215,0,(MAX(0,MIN($I215,IF(OR($E215="",Settings!$B$3=""),0,DATEDIF($E215,EOMONTH(Settings!$B$3,0)+1,"m"))))),2,TRUE)),0)))</f>
        <v/>
      </c>
      <c r="R215" s="13">
        <f>IF($A215="","",MAX(0,$F215-$Q215))</f>
        <v/>
      </c>
    </row>
    <row r="216">
      <c r="A216" s="12" t="n"/>
      <c r="B216" s="12" t="n"/>
      <c r="C216" s="12" t="n"/>
      <c r="D216" s="14" t="n"/>
      <c r="E216" s="14" t="n"/>
      <c r="F216" s="13" t="n"/>
      <c r="G216" s="13" t="n"/>
      <c r="H216" s="12" t="n"/>
      <c r="I216" s="12">
        <f>IF($H216="","",$H216*12)</f>
        <v/>
      </c>
      <c r="J216" s="12" t="n"/>
      <c r="K216" s="12" t="n"/>
      <c r="L216" s="12" t="n"/>
      <c r="M216" s="12" t="n"/>
      <c r="N216" s="12" t="n"/>
      <c r="O216" s="12" t="n"/>
      <c r="P216" s="13">
        <f>IF($A216="","",IF($J216="SL",IF(AND((MAX(0,MIN($I216,IF(OR($E216="",Settings!$B$3=""),0,DATEDIF($E216,EOMONTH(Settings!$B$3,0)+1,"m")))))&gt;0,(MAX(0,MIN($I216,IF(OR($E216="",Settings!$B$3=""),0,DATEDIF($E216,EOMONTH(Settings!$B$3,0)+1,"m")))))&lt;=$I216),(IFERROR(($F216-$G216)/$I216,0)),0),IF($J216="DDB",IF((MAX(0,MIN($I216,IF(OR($E216="",Settings!$B$3=""),0,DATEDIF($E216,EOMONTH(Settings!$B$3,0)+1,"m")))))=0,0,VDB($F216,$G216,$I216,(MAX(0,MIN($I216,IF(OR($E216="",Settings!$B$3=""),0,DATEDIF($E216,EOMONTH(Settings!$B$3,0)+1,"m")))))-1,(MAX(0,MIN($I216,IF(OR($E216="",Settings!$B$3=""),0,DATEDIF($E216,EOMONTH(Settings!$B$3,0)+1,"m"))))),2,TRUE)),0)))</f>
        <v/>
      </c>
      <c r="Q216" s="13">
        <f>IF($A216="","",IF($J216="SL",(MAX(0,MIN($I216,IF(OR($E216="",Settings!$B$3=""),0,DATEDIF($E216,EOMONTH(Settings!$B$3,0)+1,"m")))))*(IFERROR(($F216-$G216)/$I216,0)),IF($J216="DDB",IF((MAX(0,MIN($I216,IF(OR($E216="",Settings!$B$3=""),0,DATEDIF($E216,EOMONTH(Settings!$B$3,0)+1,"m")))))=0,0,VDB($F216,$G216,$I216,0,(MAX(0,MIN($I216,IF(OR($E216="",Settings!$B$3=""),0,DATEDIF($E216,EOMONTH(Settings!$B$3,0)+1,"m"))))),2,TRUE)),0)))</f>
        <v/>
      </c>
      <c r="R216" s="13">
        <f>IF($A216="","",MAX(0,$F216-$Q216))</f>
        <v/>
      </c>
    </row>
    <row r="217">
      <c r="A217" s="12" t="n"/>
      <c r="B217" s="12" t="n"/>
      <c r="C217" s="12" t="n"/>
      <c r="D217" s="14" t="n"/>
      <c r="E217" s="14" t="n"/>
      <c r="F217" s="13" t="n"/>
      <c r="G217" s="13" t="n"/>
      <c r="H217" s="12" t="n"/>
      <c r="I217" s="12">
        <f>IF($H217="","",$H217*12)</f>
        <v/>
      </c>
      <c r="J217" s="12" t="n"/>
      <c r="K217" s="12" t="n"/>
      <c r="L217" s="12" t="n"/>
      <c r="M217" s="12" t="n"/>
      <c r="N217" s="12" t="n"/>
      <c r="O217" s="12" t="n"/>
      <c r="P217" s="13">
        <f>IF($A217="","",IF($J217="SL",IF(AND((MAX(0,MIN($I217,IF(OR($E217="",Settings!$B$3=""),0,DATEDIF($E217,EOMONTH(Settings!$B$3,0)+1,"m")))))&gt;0,(MAX(0,MIN($I217,IF(OR($E217="",Settings!$B$3=""),0,DATEDIF($E217,EOMONTH(Settings!$B$3,0)+1,"m")))))&lt;=$I217),(IFERROR(($F217-$G217)/$I217,0)),0),IF($J217="DDB",IF((MAX(0,MIN($I217,IF(OR($E217="",Settings!$B$3=""),0,DATEDIF($E217,EOMONTH(Settings!$B$3,0)+1,"m")))))=0,0,VDB($F217,$G217,$I217,(MAX(0,MIN($I217,IF(OR($E217="",Settings!$B$3=""),0,DATEDIF($E217,EOMONTH(Settings!$B$3,0)+1,"m")))))-1,(MAX(0,MIN($I217,IF(OR($E217="",Settings!$B$3=""),0,DATEDIF($E217,EOMONTH(Settings!$B$3,0)+1,"m"))))),2,TRUE)),0)))</f>
        <v/>
      </c>
      <c r="Q217" s="13">
        <f>IF($A217="","",IF($J217="SL",(MAX(0,MIN($I217,IF(OR($E217="",Settings!$B$3=""),0,DATEDIF($E217,EOMONTH(Settings!$B$3,0)+1,"m")))))*(IFERROR(($F217-$G217)/$I217,0)),IF($J217="DDB",IF((MAX(0,MIN($I217,IF(OR($E217="",Settings!$B$3=""),0,DATEDIF($E217,EOMONTH(Settings!$B$3,0)+1,"m")))))=0,0,VDB($F217,$G217,$I217,0,(MAX(0,MIN($I217,IF(OR($E217="",Settings!$B$3=""),0,DATEDIF($E217,EOMONTH(Settings!$B$3,0)+1,"m"))))),2,TRUE)),0)))</f>
        <v/>
      </c>
      <c r="R217" s="13">
        <f>IF($A217="","",MAX(0,$F217-$Q217))</f>
        <v/>
      </c>
    </row>
    <row r="218">
      <c r="A218" s="12" t="n"/>
      <c r="B218" s="12" t="n"/>
      <c r="C218" s="12" t="n"/>
      <c r="D218" s="14" t="n"/>
      <c r="E218" s="14" t="n"/>
      <c r="F218" s="13" t="n"/>
      <c r="G218" s="13" t="n"/>
      <c r="H218" s="12" t="n"/>
      <c r="I218" s="12">
        <f>IF($H218="","",$H218*12)</f>
        <v/>
      </c>
      <c r="J218" s="12" t="n"/>
      <c r="K218" s="12" t="n"/>
      <c r="L218" s="12" t="n"/>
      <c r="M218" s="12" t="n"/>
      <c r="N218" s="12" t="n"/>
      <c r="O218" s="12" t="n"/>
      <c r="P218" s="13">
        <f>IF($A218="","",IF($J218="SL",IF(AND((MAX(0,MIN($I218,IF(OR($E218="",Settings!$B$3=""),0,DATEDIF($E218,EOMONTH(Settings!$B$3,0)+1,"m")))))&gt;0,(MAX(0,MIN($I218,IF(OR($E218="",Settings!$B$3=""),0,DATEDIF($E218,EOMONTH(Settings!$B$3,0)+1,"m")))))&lt;=$I218),(IFERROR(($F218-$G218)/$I218,0)),0),IF($J218="DDB",IF((MAX(0,MIN($I218,IF(OR($E218="",Settings!$B$3=""),0,DATEDIF($E218,EOMONTH(Settings!$B$3,0)+1,"m")))))=0,0,VDB($F218,$G218,$I218,(MAX(0,MIN($I218,IF(OR($E218="",Settings!$B$3=""),0,DATEDIF($E218,EOMONTH(Settings!$B$3,0)+1,"m")))))-1,(MAX(0,MIN($I218,IF(OR($E218="",Settings!$B$3=""),0,DATEDIF($E218,EOMONTH(Settings!$B$3,0)+1,"m"))))),2,TRUE)),0)))</f>
        <v/>
      </c>
      <c r="Q218" s="13">
        <f>IF($A218="","",IF($J218="SL",(MAX(0,MIN($I218,IF(OR($E218="",Settings!$B$3=""),0,DATEDIF($E218,EOMONTH(Settings!$B$3,0)+1,"m")))))*(IFERROR(($F218-$G218)/$I218,0)),IF($J218="DDB",IF((MAX(0,MIN($I218,IF(OR($E218="",Settings!$B$3=""),0,DATEDIF($E218,EOMONTH(Settings!$B$3,0)+1,"m")))))=0,0,VDB($F218,$G218,$I218,0,(MAX(0,MIN($I218,IF(OR($E218="",Settings!$B$3=""),0,DATEDIF($E218,EOMONTH(Settings!$B$3,0)+1,"m"))))),2,TRUE)),0)))</f>
        <v/>
      </c>
      <c r="R218" s="13">
        <f>IF($A218="","",MAX(0,$F218-$Q218))</f>
        <v/>
      </c>
    </row>
    <row r="219">
      <c r="A219" s="12" t="n"/>
      <c r="B219" s="12" t="n"/>
      <c r="C219" s="12" t="n"/>
      <c r="D219" s="14" t="n"/>
      <c r="E219" s="14" t="n"/>
      <c r="F219" s="13" t="n"/>
      <c r="G219" s="13" t="n"/>
      <c r="H219" s="12" t="n"/>
      <c r="I219" s="12">
        <f>IF($H219="","",$H219*12)</f>
        <v/>
      </c>
      <c r="J219" s="12" t="n"/>
      <c r="K219" s="12" t="n"/>
      <c r="L219" s="12" t="n"/>
      <c r="M219" s="12" t="n"/>
      <c r="N219" s="12" t="n"/>
      <c r="O219" s="12" t="n"/>
      <c r="P219" s="13">
        <f>IF($A219="","",IF($J219="SL",IF(AND((MAX(0,MIN($I219,IF(OR($E219="",Settings!$B$3=""),0,DATEDIF($E219,EOMONTH(Settings!$B$3,0)+1,"m")))))&gt;0,(MAX(0,MIN($I219,IF(OR($E219="",Settings!$B$3=""),0,DATEDIF($E219,EOMONTH(Settings!$B$3,0)+1,"m")))))&lt;=$I219),(IFERROR(($F219-$G219)/$I219,0)),0),IF($J219="DDB",IF((MAX(0,MIN($I219,IF(OR($E219="",Settings!$B$3=""),0,DATEDIF($E219,EOMONTH(Settings!$B$3,0)+1,"m")))))=0,0,VDB($F219,$G219,$I219,(MAX(0,MIN($I219,IF(OR($E219="",Settings!$B$3=""),0,DATEDIF($E219,EOMONTH(Settings!$B$3,0)+1,"m")))))-1,(MAX(0,MIN($I219,IF(OR($E219="",Settings!$B$3=""),0,DATEDIF($E219,EOMONTH(Settings!$B$3,0)+1,"m"))))),2,TRUE)),0)))</f>
        <v/>
      </c>
      <c r="Q219" s="13">
        <f>IF($A219="","",IF($J219="SL",(MAX(0,MIN($I219,IF(OR($E219="",Settings!$B$3=""),0,DATEDIF($E219,EOMONTH(Settings!$B$3,0)+1,"m")))))*(IFERROR(($F219-$G219)/$I219,0)),IF($J219="DDB",IF((MAX(0,MIN($I219,IF(OR($E219="",Settings!$B$3=""),0,DATEDIF($E219,EOMONTH(Settings!$B$3,0)+1,"m")))))=0,0,VDB($F219,$G219,$I219,0,(MAX(0,MIN($I219,IF(OR($E219="",Settings!$B$3=""),0,DATEDIF($E219,EOMONTH(Settings!$B$3,0)+1,"m"))))),2,TRUE)),0)))</f>
        <v/>
      </c>
      <c r="R219" s="13">
        <f>IF($A219="","",MAX(0,$F219-$Q219))</f>
        <v/>
      </c>
    </row>
    <row r="220">
      <c r="A220" s="12" t="n"/>
      <c r="B220" s="12" t="n"/>
      <c r="C220" s="12" t="n"/>
      <c r="D220" s="14" t="n"/>
      <c r="E220" s="14" t="n"/>
      <c r="F220" s="13" t="n"/>
      <c r="G220" s="13" t="n"/>
      <c r="H220" s="12" t="n"/>
      <c r="I220" s="12">
        <f>IF($H220="","",$H220*12)</f>
        <v/>
      </c>
      <c r="J220" s="12" t="n"/>
      <c r="K220" s="12" t="n"/>
      <c r="L220" s="12" t="n"/>
      <c r="M220" s="12" t="n"/>
      <c r="N220" s="12" t="n"/>
      <c r="O220" s="12" t="n"/>
      <c r="P220" s="13">
        <f>IF($A220="","",IF($J220="SL",IF(AND((MAX(0,MIN($I220,IF(OR($E220="",Settings!$B$3=""),0,DATEDIF($E220,EOMONTH(Settings!$B$3,0)+1,"m")))))&gt;0,(MAX(0,MIN($I220,IF(OR($E220="",Settings!$B$3=""),0,DATEDIF($E220,EOMONTH(Settings!$B$3,0)+1,"m")))))&lt;=$I220),(IFERROR(($F220-$G220)/$I220,0)),0),IF($J220="DDB",IF((MAX(0,MIN($I220,IF(OR($E220="",Settings!$B$3=""),0,DATEDIF($E220,EOMONTH(Settings!$B$3,0)+1,"m")))))=0,0,VDB($F220,$G220,$I220,(MAX(0,MIN($I220,IF(OR($E220="",Settings!$B$3=""),0,DATEDIF($E220,EOMONTH(Settings!$B$3,0)+1,"m")))))-1,(MAX(0,MIN($I220,IF(OR($E220="",Settings!$B$3=""),0,DATEDIF($E220,EOMONTH(Settings!$B$3,0)+1,"m"))))),2,TRUE)),0)))</f>
        <v/>
      </c>
      <c r="Q220" s="13">
        <f>IF($A220="","",IF($J220="SL",(MAX(0,MIN($I220,IF(OR($E220="",Settings!$B$3=""),0,DATEDIF($E220,EOMONTH(Settings!$B$3,0)+1,"m")))))*(IFERROR(($F220-$G220)/$I220,0)),IF($J220="DDB",IF((MAX(0,MIN($I220,IF(OR($E220="",Settings!$B$3=""),0,DATEDIF($E220,EOMONTH(Settings!$B$3,0)+1,"m")))))=0,0,VDB($F220,$G220,$I220,0,(MAX(0,MIN($I220,IF(OR($E220="",Settings!$B$3=""),0,DATEDIF($E220,EOMONTH(Settings!$B$3,0)+1,"m"))))),2,TRUE)),0)))</f>
        <v/>
      </c>
      <c r="R220" s="13">
        <f>IF($A220="","",MAX(0,$F220-$Q220))</f>
        <v/>
      </c>
    </row>
    <row r="221">
      <c r="A221" s="12" t="n"/>
      <c r="B221" s="12" t="n"/>
      <c r="C221" s="12" t="n"/>
      <c r="D221" s="14" t="n"/>
      <c r="E221" s="14" t="n"/>
      <c r="F221" s="13" t="n"/>
      <c r="G221" s="13" t="n"/>
      <c r="H221" s="12" t="n"/>
      <c r="I221" s="12">
        <f>IF($H221="","",$H221*12)</f>
        <v/>
      </c>
      <c r="J221" s="12" t="n"/>
      <c r="K221" s="12" t="n"/>
      <c r="L221" s="12" t="n"/>
      <c r="M221" s="12" t="n"/>
      <c r="N221" s="12" t="n"/>
      <c r="O221" s="12" t="n"/>
      <c r="P221" s="13">
        <f>IF($A221="","",IF($J221="SL",IF(AND((MAX(0,MIN($I221,IF(OR($E221="",Settings!$B$3=""),0,DATEDIF($E221,EOMONTH(Settings!$B$3,0)+1,"m")))))&gt;0,(MAX(0,MIN($I221,IF(OR($E221="",Settings!$B$3=""),0,DATEDIF($E221,EOMONTH(Settings!$B$3,0)+1,"m")))))&lt;=$I221),(IFERROR(($F221-$G221)/$I221,0)),0),IF($J221="DDB",IF((MAX(0,MIN($I221,IF(OR($E221="",Settings!$B$3=""),0,DATEDIF($E221,EOMONTH(Settings!$B$3,0)+1,"m")))))=0,0,VDB($F221,$G221,$I221,(MAX(0,MIN($I221,IF(OR($E221="",Settings!$B$3=""),0,DATEDIF($E221,EOMONTH(Settings!$B$3,0)+1,"m")))))-1,(MAX(0,MIN($I221,IF(OR($E221="",Settings!$B$3=""),0,DATEDIF($E221,EOMONTH(Settings!$B$3,0)+1,"m"))))),2,TRUE)),0)))</f>
        <v/>
      </c>
      <c r="Q221" s="13">
        <f>IF($A221="","",IF($J221="SL",(MAX(0,MIN($I221,IF(OR($E221="",Settings!$B$3=""),0,DATEDIF($E221,EOMONTH(Settings!$B$3,0)+1,"m")))))*(IFERROR(($F221-$G221)/$I221,0)),IF($J221="DDB",IF((MAX(0,MIN($I221,IF(OR($E221="",Settings!$B$3=""),0,DATEDIF($E221,EOMONTH(Settings!$B$3,0)+1,"m")))))=0,0,VDB($F221,$G221,$I221,0,(MAX(0,MIN($I221,IF(OR($E221="",Settings!$B$3=""),0,DATEDIF($E221,EOMONTH(Settings!$B$3,0)+1,"m"))))),2,TRUE)),0)))</f>
        <v/>
      </c>
      <c r="R221" s="13">
        <f>IF($A221="","",MAX(0,$F221-$Q221))</f>
        <v/>
      </c>
    </row>
    <row r="222">
      <c r="A222" s="12" t="n"/>
      <c r="B222" s="12" t="n"/>
      <c r="C222" s="12" t="n"/>
      <c r="D222" s="14" t="n"/>
      <c r="E222" s="14" t="n"/>
      <c r="F222" s="13" t="n"/>
      <c r="G222" s="13" t="n"/>
      <c r="H222" s="12" t="n"/>
      <c r="I222" s="12">
        <f>IF($H222="","",$H222*12)</f>
        <v/>
      </c>
      <c r="J222" s="12" t="n"/>
      <c r="K222" s="12" t="n"/>
      <c r="L222" s="12" t="n"/>
      <c r="M222" s="12" t="n"/>
      <c r="N222" s="12" t="n"/>
      <c r="O222" s="12" t="n"/>
      <c r="P222" s="13">
        <f>IF($A222="","",IF($J222="SL",IF(AND((MAX(0,MIN($I222,IF(OR($E222="",Settings!$B$3=""),0,DATEDIF($E222,EOMONTH(Settings!$B$3,0)+1,"m")))))&gt;0,(MAX(0,MIN($I222,IF(OR($E222="",Settings!$B$3=""),0,DATEDIF($E222,EOMONTH(Settings!$B$3,0)+1,"m")))))&lt;=$I222),(IFERROR(($F222-$G222)/$I222,0)),0),IF($J222="DDB",IF((MAX(0,MIN($I222,IF(OR($E222="",Settings!$B$3=""),0,DATEDIF($E222,EOMONTH(Settings!$B$3,0)+1,"m")))))=0,0,VDB($F222,$G222,$I222,(MAX(0,MIN($I222,IF(OR($E222="",Settings!$B$3=""),0,DATEDIF($E222,EOMONTH(Settings!$B$3,0)+1,"m")))))-1,(MAX(0,MIN($I222,IF(OR($E222="",Settings!$B$3=""),0,DATEDIF($E222,EOMONTH(Settings!$B$3,0)+1,"m"))))),2,TRUE)),0)))</f>
        <v/>
      </c>
      <c r="Q222" s="13">
        <f>IF($A222="","",IF($J222="SL",(MAX(0,MIN($I222,IF(OR($E222="",Settings!$B$3=""),0,DATEDIF($E222,EOMONTH(Settings!$B$3,0)+1,"m")))))*(IFERROR(($F222-$G222)/$I222,0)),IF($J222="DDB",IF((MAX(0,MIN($I222,IF(OR($E222="",Settings!$B$3=""),0,DATEDIF($E222,EOMONTH(Settings!$B$3,0)+1,"m")))))=0,0,VDB($F222,$G222,$I222,0,(MAX(0,MIN($I222,IF(OR($E222="",Settings!$B$3=""),0,DATEDIF($E222,EOMONTH(Settings!$B$3,0)+1,"m"))))),2,TRUE)),0)))</f>
        <v/>
      </c>
      <c r="R222" s="13">
        <f>IF($A222="","",MAX(0,$F222-$Q222))</f>
        <v/>
      </c>
    </row>
    <row r="223">
      <c r="A223" s="12" t="n"/>
      <c r="B223" s="12" t="n"/>
      <c r="C223" s="12" t="n"/>
      <c r="D223" s="14" t="n"/>
      <c r="E223" s="14" t="n"/>
      <c r="F223" s="13" t="n"/>
      <c r="G223" s="13" t="n"/>
      <c r="H223" s="12" t="n"/>
      <c r="I223" s="12">
        <f>IF($H223="","",$H223*12)</f>
        <v/>
      </c>
      <c r="J223" s="12" t="n"/>
      <c r="K223" s="12" t="n"/>
      <c r="L223" s="12" t="n"/>
      <c r="M223" s="12" t="n"/>
      <c r="N223" s="12" t="n"/>
      <c r="O223" s="12" t="n"/>
      <c r="P223" s="13">
        <f>IF($A223="","",IF($J223="SL",IF(AND((MAX(0,MIN($I223,IF(OR($E223="",Settings!$B$3=""),0,DATEDIF($E223,EOMONTH(Settings!$B$3,0)+1,"m")))))&gt;0,(MAX(0,MIN($I223,IF(OR($E223="",Settings!$B$3=""),0,DATEDIF($E223,EOMONTH(Settings!$B$3,0)+1,"m")))))&lt;=$I223),(IFERROR(($F223-$G223)/$I223,0)),0),IF($J223="DDB",IF((MAX(0,MIN($I223,IF(OR($E223="",Settings!$B$3=""),0,DATEDIF($E223,EOMONTH(Settings!$B$3,0)+1,"m")))))=0,0,VDB($F223,$G223,$I223,(MAX(0,MIN($I223,IF(OR($E223="",Settings!$B$3=""),0,DATEDIF($E223,EOMONTH(Settings!$B$3,0)+1,"m")))))-1,(MAX(0,MIN($I223,IF(OR($E223="",Settings!$B$3=""),0,DATEDIF($E223,EOMONTH(Settings!$B$3,0)+1,"m"))))),2,TRUE)),0)))</f>
        <v/>
      </c>
      <c r="Q223" s="13">
        <f>IF($A223="","",IF($J223="SL",(MAX(0,MIN($I223,IF(OR($E223="",Settings!$B$3=""),0,DATEDIF($E223,EOMONTH(Settings!$B$3,0)+1,"m")))))*(IFERROR(($F223-$G223)/$I223,0)),IF($J223="DDB",IF((MAX(0,MIN($I223,IF(OR($E223="",Settings!$B$3=""),0,DATEDIF($E223,EOMONTH(Settings!$B$3,0)+1,"m")))))=0,0,VDB($F223,$G223,$I223,0,(MAX(0,MIN($I223,IF(OR($E223="",Settings!$B$3=""),0,DATEDIF($E223,EOMONTH(Settings!$B$3,0)+1,"m"))))),2,TRUE)),0)))</f>
        <v/>
      </c>
      <c r="R223" s="13">
        <f>IF($A223="","",MAX(0,$F223-$Q223))</f>
        <v/>
      </c>
    </row>
    <row r="224">
      <c r="A224" s="12" t="n"/>
      <c r="B224" s="12" t="n"/>
      <c r="C224" s="12" t="n"/>
      <c r="D224" s="14" t="n"/>
      <c r="E224" s="14" t="n"/>
      <c r="F224" s="13" t="n"/>
      <c r="G224" s="13" t="n"/>
      <c r="H224" s="12" t="n"/>
      <c r="I224" s="12">
        <f>IF($H224="","",$H224*12)</f>
        <v/>
      </c>
      <c r="J224" s="12" t="n"/>
      <c r="K224" s="12" t="n"/>
      <c r="L224" s="12" t="n"/>
      <c r="M224" s="12" t="n"/>
      <c r="N224" s="12" t="n"/>
      <c r="O224" s="12" t="n"/>
      <c r="P224" s="13">
        <f>IF($A224="","",IF($J224="SL",IF(AND((MAX(0,MIN($I224,IF(OR($E224="",Settings!$B$3=""),0,DATEDIF($E224,EOMONTH(Settings!$B$3,0)+1,"m")))))&gt;0,(MAX(0,MIN($I224,IF(OR($E224="",Settings!$B$3=""),0,DATEDIF($E224,EOMONTH(Settings!$B$3,0)+1,"m")))))&lt;=$I224),(IFERROR(($F224-$G224)/$I224,0)),0),IF($J224="DDB",IF((MAX(0,MIN($I224,IF(OR($E224="",Settings!$B$3=""),0,DATEDIF($E224,EOMONTH(Settings!$B$3,0)+1,"m")))))=0,0,VDB($F224,$G224,$I224,(MAX(0,MIN($I224,IF(OR($E224="",Settings!$B$3=""),0,DATEDIF($E224,EOMONTH(Settings!$B$3,0)+1,"m")))))-1,(MAX(0,MIN($I224,IF(OR($E224="",Settings!$B$3=""),0,DATEDIF($E224,EOMONTH(Settings!$B$3,0)+1,"m"))))),2,TRUE)),0)))</f>
        <v/>
      </c>
      <c r="Q224" s="13">
        <f>IF($A224="","",IF($J224="SL",(MAX(0,MIN($I224,IF(OR($E224="",Settings!$B$3=""),0,DATEDIF($E224,EOMONTH(Settings!$B$3,0)+1,"m")))))*(IFERROR(($F224-$G224)/$I224,0)),IF($J224="DDB",IF((MAX(0,MIN($I224,IF(OR($E224="",Settings!$B$3=""),0,DATEDIF($E224,EOMONTH(Settings!$B$3,0)+1,"m")))))=0,0,VDB($F224,$G224,$I224,0,(MAX(0,MIN($I224,IF(OR($E224="",Settings!$B$3=""),0,DATEDIF($E224,EOMONTH(Settings!$B$3,0)+1,"m"))))),2,TRUE)),0)))</f>
        <v/>
      </c>
      <c r="R224" s="13">
        <f>IF($A224="","",MAX(0,$F224-$Q224))</f>
        <v/>
      </c>
    </row>
    <row r="225">
      <c r="A225" s="12" t="n"/>
      <c r="B225" s="12" t="n"/>
      <c r="C225" s="12" t="n"/>
      <c r="D225" s="14" t="n"/>
      <c r="E225" s="14" t="n"/>
      <c r="F225" s="13" t="n"/>
      <c r="G225" s="13" t="n"/>
      <c r="H225" s="12" t="n"/>
      <c r="I225" s="12">
        <f>IF($H225="","",$H225*12)</f>
        <v/>
      </c>
      <c r="J225" s="12" t="n"/>
      <c r="K225" s="12" t="n"/>
      <c r="L225" s="12" t="n"/>
      <c r="M225" s="12" t="n"/>
      <c r="N225" s="12" t="n"/>
      <c r="O225" s="12" t="n"/>
      <c r="P225" s="13">
        <f>IF($A225="","",IF($J225="SL",IF(AND((MAX(0,MIN($I225,IF(OR($E225="",Settings!$B$3=""),0,DATEDIF($E225,EOMONTH(Settings!$B$3,0)+1,"m")))))&gt;0,(MAX(0,MIN($I225,IF(OR($E225="",Settings!$B$3=""),0,DATEDIF($E225,EOMONTH(Settings!$B$3,0)+1,"m")))))&lt;=$I225),(IFERROR(($F225-$G225)/$I225,0)),0),IF($J225="DDB",IF((MAX(0,MIN($I225,IF(OR($E225="",Settings!$B$3=""),0,DATEDIF($E225,EOMONTH(Settings!$B$3,0)+1,"m")))))=0,0,VDB($F225,$G225,$I225,(MAX(0,MIN($I225,IF(OR($E225="",Settings!$B$3=""),0,DATEDIF($E225,EOMONTH(Settings!$B$3,0)+1,"m")))))-1,(MAX(0,MIN($I225,IF(OR($E225="",Settings!$B$3=""),0,DATEDIF($E225,EOMONTH(Settings!$B$3,0)+1,"m"))))),2,TRUE)),0)))</f>
        <v/>
      </c>
      <c r="Q225" s="13">
        <f>IF($A225="","",IF($J225="SL",(MAX(0,MIN($I225,IF(OR($E225="",Settings!$B$3=""),0,DATEDIF($E225,EOMONTH(Settings!$B$3,0)+1,"m")))))*(IFERROR(($F225-$G225)/$I225,0)),IF($J225="DDB",IF((MAX(0,MIN($I225,IF(OR($E225="",Settings!$B$3=""),0,DATEDIF($E225,EOMONTH(Settings!$B$3,0)+1,"m")))))=0,0,VDB($F225,$G225,$I225,0,(MAX(0,MIN($I225,IF(OR($E225="",Settings!$B$3=""),0,DATEDIF($E225,EOMONTH(Settings!$B$3,0)+1,"m"))))),2,TRUE)),0)))</f>
        <v/>
      </c>
      <c r="R225" s="13">
        <f>IF($A225="","",MAX(0,$F225-$Q225))</f>
        <v/>
      </c>
    </row>
    <row r="226">
      <c r="A226" s="12" t="n"/>
      <c r="B226" s="12" t="n"/>
      <c r="C226" s="12" t="n"/>
      <c r="D226" s="14" t="n"/>
      <c r="E226" s="14" t="n"/>
      <c r="F226" s="13" t="n"/>
      <c r="G226" s="13" t="n"/>
      <c r="H226" s="12" t="n"/>
      <c r="I226" s="12">
        <f>IF($H226="","",$H226*12)</f>
        <v/>
      </c>
      <c r="J226" s="12" t="n"/>
      <c r="K226" s="12" t="n"/>
      <c r="L226" s="12" t="n"/>
      <c r="M226" s="12" t="n"/>
      <c r="N226" s="12" t="n"/>
      <c r="O226" s="12" t="n"/>
      <c r="P226" s="13">
        <f>IF($A226="","",IF($J226="SL",IF(AND((MAX(0,MIN($I226,IF(OR($E226="",Settings!$B$3=""),0,DATEDIF($E226,EOMONTH(Settings!$B$3,0)+1,"m")))))&gt;0,(MAX(0,MIN($I226,IF(OR($E226="",Settings!$B$3=""),0,DATEDIF($E226,EOMONTH(Settings!$B$3,0)+1,"m")))))&lt;=$I226),(IFERROR(($F226-$G226)/$I226,0)),0),IF($J226="DDB",IF((MAX(0,MIN($I226,IF(OR($E226="",Settings!$B$3=""),0,DATEDIF($E226,EOMONTH(Settings!$B$3,0)+1,"m")))))=0,0,VDB($F226,$G226,$I226,(MAX(0,MIN($I226,IF(OR($E226="",Settings!$B$3=""),0,DATEDIF($E226,EOMONTH(Settings!$B$3,0)+1,"m")))))-1,(MAX(0,MIN($I226,IF(OR($E226="",Settings!$B$3=""),0,DATEDIF($E226,EOMONTH(Settings!$B$3,0)+1,"m"))))),2,TRUE)),0)))</f>
        <v/>
      </c>
      <c r="Q226" s="13">
        <f>IF($A226="","",IF($J226="SL",(MAX(0,MIN($I226,IF(OR($E226="",Settings!$B$3=""),0,DATEDIF($E226,EOMONTH(Settings!$B$3,0)+1,"m")))))*(IFERROR(($F226-$G226)/$I226,0)),IF($J226="DDB",IF((MAX(0,MIN($I226,IF(OR($E226="",Settings!$B$3=""),0,DATEDIF($E226,EOMONTH(Settings!$B$3,0)+1,"m")))))=0,0,VDB($F226,$G226,$I226,0,(MAX(0,MIN($I226,IF(OR($E226="",Settings!$B$3=""),0,DATEDIF($E226,EOMONTH(Settings!$B$3,0)+1,"m"))))),2,TRUE)),0)))</f>
        <v/>
      </c>
      <c r="R226" s="13">
        <f>IF($A226="","",MAX(0,$F226-$Q226))</f>
        <v/>
      </c>
    </row>
    <row r="227">
      <c r="A227" s="12" t="n"/>
      <c r="B227" s="12" t="n"/>
      <c r="C227" s="12" t="n"/>
      <c r="D227" s="14" t="n"/>
      <c r="E227" s="14" t="n"/>
      <c r="F227" s="13" t="n"/>
      <c r="G227" s="13" t="n"/>
      <c r="H227" s="12" t="n"/>
      <c r="I227" s="12">
        <f>IF($H227="","",$H227*12)</f>
        <v/>
      </c>
      <c r="J227" s="12" t="n"/>
      <c r="K227" s="12" t="n"/>
      <c r="L227" s="12" t="n"/>
      <c r="M227" s="12" t="n"/>
      <c r="N227" s="12" t="n"/>
      <c r="O227" s="12" t="n"/>
      <c r="P227" s="13">
        <f>IF($A227="","",IF($J227="SL",IF(AND((MAX(0,MIN($I227,IF(OR($E227="",Settings!$B$3=""),0,DATEDIF($E227,EOMONTH(Settings!$B$3,0)+1,"m")))))&gt;0,(MAX(0,MIN($I227,IF(OR($E227="",Settings!$B$3=""),0,DATEDIF($E227,EOMONTH(Settings!$B$3,0)+1,"m")))))&lt;=$I227),(IFERROR(($F227-$G227)/$I227,0)),0),IF($J227="DDB",IF((MAX(0,MIN($I227,IF(OR($E227="",Settings!$B$3=""),0,DATEDIF($E227,EOMONTH(Settings!$B$3,0)+1,"m")))))=0,0,VDB($F227,$G227,$I227,(MAX(0,MIN($I227,IF(OR($E227="",Settings!$B$3=""),0,DATEDIF($E227,EOMONTH(Settings!$B$3,0)+1,"m")))))-1,(MAX(0,MIN($I227,IF(OR($E227="",Settings!$B$3=""),0,DATEDIF($E227,EOMONTH(Settings!$B$3,0)+1,"m"))))),2,TRUE)),0)))</f>
        <v/>
      </c>
      <c r="Q227" s="13">
        <f>IF($A227="","",IF($J227="SL",(MAX(0,MIN($I227,IF(OR($E227="",Settings!$B$3=""),0,DATEDIF($E227,EOMONTH(Settings!$B$3,0)+1,"m")))))*(IFERROR(($F227-$G227)/$I227,0)),IF($J227="DDB",IF((MAX(0,MIN($I227,IF(OR($E227="",Settings!$B$3=""),0,DATEDIF($E227,EOMONTH(Settings!$B$3,0)+1,"m")))))=0,0,VDB($F227,$G227,$I227,0,(MAX(0,MIN($I227,IF(OR($E227="",Settings!$B$3=""),0,DATEDIF($E227,EOMONTH(Settings!$B$3,0)+1,"m"))))),2,TRUE)),0)))</f>
        <v/>
      </c>
      <c r="R227" s="13">
        <f>IF($A227="","",MAX(0,$F227-$Q227))</f>
        <v/>
      </c>
    </row>
    <row r="228">
      <c r="A228" s="12" t="n"/>
      <c r="B228" s="12" t="n"/>
      <c r="C228" s="12" t="n"/>
      <c r="D228" s="14" t="n"/>
      <c r="E228" s="14" t="n"/>
      <c r="F228" s="13" t="n"/>
      <c r="G228" s="13" t="n"/>
      <c r="H228" s="12" t="n"/>
      <c r="I228" s="12">
        <f>IF($H228="","",$H228*12)</f>
        <v/>
      </c>
      <c r="J228" s="12" t="n"/>
      <c r="K228" s="12" t="n"/>
      <c r="L228" s="12" t="n"/>
      <c r="M228" s="12" t="n"/>
      <c r="N228" s="12" t="n"/>
      <c r="O228" s="12" t="n"/>
      <c r="P228" s="13">
        <f>IF($A228="","",IF($J228="SL",IF(AND((MAX(0,MIN($I228,IF(OR($E228="",Settings!$B$3=""),0,DATEDIF($E228,EOMONTH(Settings!$B$3,0)+1,"m")))))&gt;0,(MAX(0,MIN($I228,IF(OR($E228="",Settings!$B$3=""),0,DATEDIF($E228,EOMONTH(Settings!$B$3,0)+1,"m")))))&lt;=$I228),(IFERROR(($F228-$G228)/$I228,0)),0),IF($J228="DDB",IF((MAX(0,MIN($I228,IF(OR($E228="",Settings!$B$3=""),0,DATEDIF($E228,EOMONTH(Settings!$B$3,0)+1,"m")))))=0,0,VDB($F228,$G228,$I228,(MAX(0,MIN($I228,IF(OR($E228="",Settings!$B$3=""),0,DATEDIF($E228,EOMONTH(Settings!$B$3,0)+1,"m")))))-1,(MAX(0,MIN($I228,IF(OR($E228="",Settings!$B$3=""),0,DATEDIF($E228,EOMONTH(Settings!$B$3,0)+1,"m"))))),2,TRUE)),0)))</f>
        <v/>
      </c>
      <c r="Q228" s="13">
        <f>IF($A228="","",IF($J228="SL",(MAX(0,MIN($I228,IF(OR($E228="",Settings!$B$3=""),0,DATEDIF($E228,EOMONTH(Settings!$B$3,0)+1,"m")))))*(IFERROR(($F228-$G228)/$I228,0)),IF($J228="DDB",IF((MAX(0,MIN($I228,IF(OR($E228="",Settings!$B$3=""),0,DATEDIF($E228,EOMONTH(Settings!$B$3,0)+1,"m")))))=0,0,VDB($F228,$G228,$I228,0,(MAX(0,MIN($I228,IF(OR($E228="",Settings!$B$3=""),0,DATEDIF($E228,EOMONTH(Settings!$B$3,0)+1,"m"))))),2,TRUE)),0)))</f>
        <v/>
      </c>
      <c r="R228" s="13">
        <f>IF($A228="","",MAX(0,$F228-$Q228))</f>
        <v/>
      </c>
    </row>
    <row r="229">
      <c r="A229" s="12" t="n"/>
      <c r="B229" s="12" t="n"/>
      <c r="C229" s="12" t="n"/>
      <c r="D229" s="14" t="n"/>
      <c r="E229" s="14" t="n"/>
      <c r="F229" s="13" t="n"/>
      <c r="G229" s="13" t="n"/>
      <c r="H229" s="12" t="n"/>
      <c r="I229" s="12">
        <f>IF($H229="","",$H229*12)</f>
        <v/>
      </c>
      <c r="J229" s="12" t="n"/>
      <c r="K229" s="12" t="n"/>
      <c r="L229" s="12" t="n"/>
      <c r="M229" s="12" t="n"/>
      <c r="N229" s="12" t="n"/>
      <c r="O229" s="12" t="n"/>
      <c r="P229" s="13">
        <f>IF($A229="","",IF($J229="SL",IF(AND((MAX(0,MIN($I229,IF(OR($E229="",Settings!$B$3=""),0,DATEDIF($E229,EOMONTH(Settings!$B$3,0)+1,"m")))))&gt;0,(MAX(0,MIN($I229,IF(OR($E229="",Settings!$B$3=""),0,DATEDIF($E229,EOMONTH(Settings!$B$3,0)+1,"m")))))&lt;=$I229),(IFERROR(($F229-$G229)/$I229,0)),0),IF($J229="DDB",IF((MAX(0,MIN($I229,IF(OR($E229="",Settings!$B$3=""),0,DATEDIF($E229,EOMONTH(Settings!$B$3,0)+1,"m")))))=0,0,VDB($F229,$G229,$I229,(MAX(0,MIN($I229,IF(OR($E229="",Settings!$B$3=""),0,DATEDIF($E229,EOMONTH(Settings!$B$3,0)+1,"m")))))-1,(MAX(0,MIN($I229,IF(OR($E229="",Settings!$B$3=""),0,DATEDIF($E229,EOMONTH(Settings!$B$3,0)+1,"m"))))),2,TRUE)),0)))</f>
        <v/>
      </c>
      <c r="Q229" s="13">
        <f>IF($A229="","",IF($J229="SL",(MAX(0,MIN($I229,IF(OR($E229="",Settings!$B$3=""),0,DATEDIF($E229,EOMONTH(Settings!$B$3,0)+1,"m")))))*(IFERROR(($F229-$G229)/$I229,0)),IF($J229="DDB",IF((MAX(0,MIN($I229,IF(OR($E229="",Settings!$B$3=""),0,DATEDIF($E229,EOMONTH(Settings!$B$3,0)+1,"m")))))=0,0,VDB($F229,$G229,$I229,0,(MAX(0,MIN($I229,IF(OR($E229="",Settings!$B$3=""),0,DATEDIF($E229,EOMONTH(Settings!$B$3,0)+1,"m"))))),2,TRUE)),0)))</f>
        <v/>
      </c>
      <c r="R229" s="13">
        <f>IF($A229="","",MAX(0,$F229-$Q229))</f>
        <v/>
      </c>
    </row>
    <row r="230">
      <c r="A230" s="12" t="n"/>
      <c r="B230" s="12" t="n"/>
      <c r="C230" s="12" t="n"/>
      <c r="D230" s="14" t="n"/>
      <c r="E230" s="14" t="n"/>
      <c r="F230" s="13" t="n"/>
      <c r="G230" s="13" t="n"/>
      <c r="H230" s="12" t="n"/>
      <c r="I230" s="12">
        <f>IF($H230="","",$H230*12)</f>
        <v/>
      </c>
      <c r="J230" s="12" t="n"/>
      <c r="K230" s="12" t="n"/>
      <c r="L230" s="12" t="n"/>
      <c r="M230" s="12" t="n"/>
      <c r="N230" s="12" t="n"/>
      <c r="O230" s="12" t="n"/>
      <c r="P230" s="13">
        <f>IF($A230="","",IF($J230="SL",IF(AND((MAX(0,MIN($I230,IF(OR($E230="",Settings!$B$3=""),0,DATEDIF($E230,EOMONTH(Settings!$B$3,0)+1,"m")))))&gt;0,(MAX(0,MIN($I230,IF(OR($E230="",Settings!$B$3=""),0,DATEDIF($E230,EOMONTH(Settings!$B$3,0)+1,"m")))))&lt;=$I230),(IFERROR(($F230-$G230)/$I230,0)),0),IF($J230="DDB",IF((MAX(0,MIN($I230,IF(OR($E230="",Settings!$B$3=""),0,DATEDIF($E230,EOMONTH(Settings!$B$3,0)+1,"m")))))=0,0,VDB($F230,$G230,$I230,(MAX(0,MIN($I230,IF(OR($E230="",Settings!$B$3=""),0,DATEDIF($E230,EOMONTH(Settings!$B$3,0)+1,"m")))))-1,(MAX(0,MIN($I230,IF(OR($E230="",Settings!$B$3=""),0,DATEDIF($E230,EOMONTH(Settings!$B$3,0)+1,"m"))))),2,TRUE)),0)))</f>
        <v/>
      </c>
      <c r="Q230" s="13">
        <f>IF($A230="","",IF($J230="SL",(MAX(0,MIN($I230,IF(OR($E230="",Settings!$B$3=""),0,DATEDIF($E230,EOMONTH(Settings!$B$3,0)+1,"m")))))*(IFERROR(($F230-$G230)/$I230,0)),IF($J230="DDB",IF((MAX(0,MIN($I230,IF(OR($E230="",Settings!$B$3=""),0,DATEDIF($E230,EOMONTH(Settings!$B$3,0)+1,"m")))))=0,0,VDB($F230,$G230,$I230,0,(MAX(0,MIN($I230,IF(OR($E230="",Settings!$B$3=""),0,DATEDIF($E230,EOMONTH(Settings!$B$3,0)+1,"m"))))),2,TRUE)),0)))</f>
        <v/>
      </c>
      <c r="R230" s="13">
        <f>IF($A230="","",MAX(0,$F230-$Q230))</f>
        <v/>
      </c>
    </row>
    <row r="231">
      <c r="A231" s="12" t="n"/>
      <c r="B231" s="12" t="n"/>
      <c r="C231" s="12" t="n"/>
      <c r="D231" s="14" t="n"/>
      <c r="E231" s="14" t="n"/>
      <c r="F231" s="13" t="n"/>
      <c r="G231" s="13" t="n"/>
      <c r="H231" s="12" t="n"/>
      <c r="I231" s="12">
        <f>IF($H231="","",$H231*12)</f>
        <v/>
      </c>
      <c r="J231" s="12" t="n"/>
      <c r="K231" s="12" t="n"/>
      <c r="L231" s="12" t="n"/>
      <c r="M231" s="12" t="n"/>
      <c r="N231" s="12" t="n"/>
      <c r="O231" s="12" t="n"/>
      <c r="P231" s="13">
        <f>IF($A231="","",IF($J231="SL",IF(AND((MAX(0,MIN($I231,IF(OR($E231="",Settings!$B$3=""),0,DATEDIF($E231,EOMONTH(Settings!$B$3,0)+1,"m")))))&gt;0,(MAX(0,MIN($I231,IF(OR($E231="",Settings!$B$3=""),0,DATEDIF($E231,EOMONTH(Settings!$B$3,0)+1,"m")))))&lt;=$I231),(IFERROR(($F231-$G231)/$I231,0)),0),IF($J231="DDB",IF((MAX(0,MIN($I231,IF(OR($E231="",Settings!$B$3=""),0,DATEDIF($E231,EOMONTH(Settings!$B$3,0)+1,"m")))))=0,0,VDB($F231,$G231,$I231,(MAX(0,MIN($I231,IF(OR($E231="",Settings!$B$3=""),0,DATEDIF($E231,EOMONTH(Settings!$B$3,0)+1,"m")))))-1,(MAX(0,MIN($I231,IF(OR($E231="",Settings!$B$3=""),0,DATEDIF($E231,EOMONTH(Settings!$B$3,0)+1,"m"))))),2,TRUE)),0)))</f>
        <v/>
      </c>
      <c r="Q231" s="13">
        <f>IF($A231="","",IF($J231="SL",(MAX(0,MIN($I231,IF(OR($E231="",Settings!$B$3=""),0,DATEDIF($E231,EOMONTH(Settings!$B$3,0)+1,"m")))))*(IFERROR(($F231-$G231)/$I231,0)),IF($J231="DDB",IF((MAX(0,MIN($I231,IF(OR($E231="",Settings!$B$3=""),0,DATEDIF($E231,EOMONTH(Settings!$B$3,0)+1,"m")))))=0,0,VDB($F231,$G231,$I231,0,(MAX(0,MIN($I231,IF(OR($E231="",Settings!$B$3=""),0,DATEDIF($E231,EOMONTH(Settings!$B$3,0)+1,"m"))))),2,TRUE)),0)))</f>
        <v/>
      </c>
      <c r="R231" s="13">
        <f>IF($A231="","",MAX(0,$F231-$Q231))</f>
        <v/>
      </c>
    </row>
    <row r="232">
      <c r="A232" s="12" t="n"/>
      <c r="B232" s="12" t="n"/>
      <c r="C232" s="12" t="n"/>
      <c r="D232" s="14" t="n"/>
      <c r="E232" s="14" t="n"/>
      <c r="F232" s="13" t="n"/>
      <c r="G232" s="13" t="n"/>
      <c r="H232" s="12" t="n"/>
      <c r="I232" s="12">
        <f>IF($H232="","",$H232*12)</f>
        <v/>
      </c>
      <c r="J232" s="12" t="n"/>
      <c r="K232" s="12" t="n"/>
      <c r="L232" s="12" t="n"/>
      <c r="M232" s="12" t="n"/>
      <c r="N232" s="12" t="n"/>
      <c r="O232" s="12" t="n"/>
      <c r="P232" s="13">
        <f>IF($A232="","",IF($J232="SL",IF(AND((MAX(0,MIN($I232,IF(OR($E232="",Settings!$B$3=""),0,DATEDIF($E232,EOMONTH(Settings!$B$3,0)+1,"m")))))&gt;0,(MAX(0,MIN($I232,IF(OR($E232="",Settings!$B$3=""),0,DATEDIF($E232,EOMONTH(Settings!$B$3,0)+1,"m")))))&lt;=$I232),(IFERROR(($F232-$G232)/$I232,0)),0),IF($J232="DDB",IF((MAX(0,MIN($I232,IF(OR($E232="",Settings!$B$3=""),0,DATEDIF($E232,EOMONTH(Settings!$B$3,0)+1,"m")))))=0,0,VDB($F232,$G232,$I232,(MAX(0,MIN($I232,IF(OR($E232="",Settings!$B$3=""),0,DATEDIF($E232,EOMONTH(Settings!$B$3,0)+1,"m")))))-1,(MAX(0,MIN($I232,IF(OR($E232="",Settings!$B$3=""),0,DATEDIF($E232,EOMONTH(Settings!$B$3,0)+1,"m"))))),2,TRUE)),0)))</f>
        <v/>
      </c>
      <c r="Q232" s="13">
        <f>IF($A232="","",IF($J232="SL",(MAX(0,MIN($I232,IF(OR($E232="",Settings!$B$3=""),0,DATEDIF($E232,EOMONTH(Settings!$B$3,0)+1,"m")))))*(IFERROR(($F232-$G232)/$I232,0)),IF($J232="DDB",IF((MAX(0,MIN($I232,IF(OR($E232="",Settings!$B$3=""),0,DATEDIF($E232,EOMONTH(Settings!$B$3,0)+1,"m")))))=0,0,VDB($F232,$G232,$I232,0,(MAX(0,MIN($I232,IF(OR($E232="",Settings!$B$3=""),0,DATEDIF($E232,EOMONTH(Settings!$B$3,0)+1,"m"))))),2,TRUE)),0)))</f>
        <v/>
      </c>
      <c r="R232" s="13">
        <f>IF($A232="","",MAX(0,$F232-$Q232))</f>
        <v/>
      </c>
    </row>
    <row r="233">
      <c r="A233" s="12" t="n"/>
      <c r="B233" s="12" t="n"/>
      <c r="C233" s="12" t="n"/>
      <c r="D233" s="14" t="n"/>
      <c r="E233" s="14" t="n"/>
      <c r="F233" s="13" t="n"/>
      <c r="G233" s="13" t="n"/>
      <c r="H233" s="12" t="n"/>
      <c r="I233" s="12">
        <f>IF($H233="","",$H233*12)</f>
        <v/>
      </c>
      <c r="J233" s="12" t="n"/>
      <c r="K233" s="12" t="n"/>
      <c r="L233" s="12" t="n"/>
      <c r="M233" s="12" t="n"/>
      <c r="N233" s="12" t="n"/>
      <c r="O233" s="12" t="n"/>
      <c r="P233" s="13">
        <f>IF($A233="","",IF($J233="SL",IF(AND((MAX(0,MIN($I233,IF(OR($E233="",Settings!$B$3=""),0,DATEDIF($E233,EOMONTH(Settings!$B$3,0)+1,"m")))))&gt;0,(MAX(0,MIN($I233,IF(OR($E233="",Settings!$B$3=""),0,DATEDIF($E233,EOMONTH(Settings!$B$3,0)+1,"m")))))&lt;=$I233),(IFERROR(($F233-$G233)/$I233,0)),0),IF($J233="DDB",IF((MAX(0,MIN($I233,IF(OR($E233="",Settings!$B$3=""),0,DATEDIF($E233,EOMONTH(Settings!$B$3,0)+1,"m")))))=0,0,VDB($F233,$G233,$I233,(MAX(0,MIN($I233,IF(OR($E233="",Settings!$B$3=""),0,DATEDIF($E233,EOMONTH(Settings!$B$3,0)+1,"m")))))-1,(MAX(0,MIN($I233,IF(OR($E233="",Settings!$B$3=""),0,DATEDIF($E233,EOMONTH(Settings!$B$3,0)+1,"m"))))),2,TRUE)),0)))</f>
        <v/>
      </c>
      <c r="Q233" s="13">
        <f>IF($A233="","",IF($J233="SL",(MAX(0,MIN($I233,IF(OR($E233="",Settings!$B$3=""),0,DATEDIF($E233,EOMONTH(Settings!$B$3,0)+1,"m")))))*(IFERROR(($F233-$G233)/$I233,0)),IF($J233="DDB",IF((MAX(0,MIN($I233,IF(OR($E233="",Settings!$B$3=""),0,DATEDIF($E233,EOMONTH(Settings!$B$3,0)+1,"m")))))=0,0,VDB($F233,$G233,$I233,0,(MAX(0,MIN($I233,IF(OR($E233="",Settings!$B$3=""),0,DATEDIF($E233,EOMONTH(Settings!$B$3,0)+1,"m"))))),2,TRUE)),0)))</f>
        <v/>
      </c>
      <c r="R233" s="13">
        <f>IF($A233="","",MAX(0,$F233-$Q233))</f>
        <v/>
      </c>
    </row>
    <row r="234">
      <c r="A234" s="12" t="n"/>
      <c r="B234" s="12" t="n"/>
      <c r="C234" s="12" t="n"/>
      <c r="D234" s="14" t="n"/>
      <c r="E234" s="14" t="n"/>
      <c r="F234" s="13" t="n"/>
      <c r="G234" s="13" t="n"/>
      <c r="H234" s="12" t="n"/>
      <c r="I234" s="12">
        <f>IF($H234="","",$H234*12)</f>
        <v/>
      </c>
      <c r="J234" s="12" t="n"/>
      <c r="K234" s="12" t="n"/>
      <c r="L234" s="12" t="n"/>
      <c r="M234" s="12" t="n"/>
      <c r="N234" s="12" t="n"/>
      <c r="O234" s="12" t="n"/>
      <c r="P234" s="13">
        <f>IF($A234="","",IF($J234="SL",IF(AND((MAX(0,MIN($I234,IF(OR($E234="",Settings!$B$3=""),0,DATEDIF($E234,EOMONTH(Settings!$B$3,0)+1,"m")))))&gt;0,(MAX(0,MIN($I234,IF(OR($E234="",Settings!$B$3=""),0,DATEDIF($E234,EOMONTH(Settings!$B$3,0)+1,"m")))))&lt;=$I234),(IFERROR(($F234-$G234)/$I234,0)),0),IF($J234="DDB",IF((MAX(0,MIN($I234,IF(OR($E234="",Settings!$B$3=""),0,DATEDIF($E234,EOMONTH(Settings!$B$3,0)+1,"m")))))=0,0,VDB($F234,$G234,$I234,(MAX(0,MIN($I234,IF(OR($E234="",Settings!$B$3=""),0,DATEDIF($E234,EOMONTH(Settings!$B$3,0)+1,"m")))))-1,(MAX(0,MIN($I234,IF(OR($E234="",Settings!$B$3=""),0,DATEDIF($E234,EOMONTH(Settings!$B$3,0)+1,"m"))))),2,TRUE)),0)))</f>
        <v/>
      </c>
      <c r="Q234" s="13">
        <f>IF($A234="","",IF($J234="SL",(MAX(0,MIN($I234,IF(OR($E234="",Settings!$B$3=""),0,DATEDIF($E234,EOMONTH(Settings!$B$3,0)+1,"m")))))*(IFERROR(($F234-$G234)/$I234,0)),IF($J234="DDB",IF((MAX(0,MIN($I234,IF(OR($E234="",Settings!$B$3=""),0,DATEDIF($E234,EOMONTH(Settings!$B$3,0)+1,"m")))))=0,0,VDB($F234,$G234,$I234,0,(MAX(0,MIN($I234,IF(OR($E234="",Settings!$B$3=""),0,DATEDIF($E234,EOMONTH(Settings!$B$3,0)+1,"m"))))),2,TRUE)),0)))</f>
        <v/>
      </c>
      <c r="R234" s="13">
        <f>IF($A234="","",MAX(0,$F234-$Q234))</f>
        <v/>
      </c>
    </row>
    <row r="235">
      <c r="A235" s="12" t="n"/>
      <c r="B235" s="12" t="n"/>
      <c r="C235" s="12" t="n"/>
      <c r="D235" s="14" t="n"/>
      <c r="E235" s="14" t="n"/>
      <c r="F235" s="13" t="n"/>
      <c r="G235" s="13" t="n"/>
      <c r="H235" s="12" t="n"/>
      <c r="I235" s="12">
        <f>IF($H235="","",$H235*12)</f>
        <v/>
      </c>
      <c r="J235" s="12" t="n"/>
      <c r="K235" s="12" t="n"/>
      <c r="L235" s="12" t="n"/>
      <c r="M235" s="12" t="n"/>
      <c r="N235" s="12" t="n"/>
      <c r="O235" s="12" t="n"/>
      <c r="P235" s="13">
        <f>IF($A235="","",IF($J235="SL",IF(AND((MAX(0,MIN($I235,IF(OR($E235="",Settings!$B$3=""),0,DATEDIF($E235,EOMONTH(Settings!$B$3,0)+1,"m")))))&gt;0,(MAX(0,MIN($I235,IF(OR($E235="",Settings!$B$3=""),0,DATEDIF($E235,EOMONTH(Settings!$B$3,0)+1,"m")))))&lt;=$I235),(IFERROR(($F235-$G235)/$I235,0)),0),IF($J235="DDB",IF((MAX(0,MIN($I235,IF(OR($E235="",Settings!$B$3=""),0,DATEDIF($E235,EOMONTH(Settings!$B$3,0)+1,"m")))))=0,0,VDB($F235,$G235,$I235,(MAX(0,MIN($I235,IF(OR($E235="",Settings!$B$3=""),0,DATEDIF($E235,EOMONTH(Settings!$B$3,0)+1,"m")))))-1,(MAX(0,MIN($I235,IF(OR($E235="",Settings!$B$3=""),0,DATEDIF($E235,EOMONTH(Settings!$B$3,0)+1,"m"))))),2,TRUE)),0)))</f>
        <v/>
      </c>
      <c r="Q235" s="13">
        <f>IF($A235="","",IF($J235="SL",(MAX(0,MIN($I235,IF(OR($E235="",Settings!$B$3=""),0,DATEDIF($E235,EOMONTH(Settings!$B$3,0)+1,"m")))))*(IFERROR(($F235-$G235)/$I235,0)),IF($J235="DDB",IF((MAX(0,MIN($I235,IF(OR($E235="",Settings!$B$3=""),0,DATEDIF($E235,EOMONTH(Settings!$B$3,0)+1,"m")))))=0,0,VDB($F235,$G235,$I235,0,(MAX(0,MIN($I235,IF(OR($E235="",Settings!$B$3=""),0,DATEDIF($E235,EOMONTH(Settings!$B$3,0)+1,"m"))))),2,TRUE)),0)))</f>
        <v/>
      </c>
      <c r="R235" s="13">
        <f>IF($A235="","",MAX(0,$F235-$Q235))</f>
        <v/>
      </c>
    </row>
    <row r="236">
      <c r="A236" s="12" t="n"/>
      <c r="B236" s="12" t="n"/>
      <c r="C236" s="12" t="n"/>
      <c r="D236" s="14" t="n"/>
      <c r="E236" s="14" t="n"/>
      <c r="F236" s="13" t="n"/>
      <c r="G236" s="13" t="n"/>
      <c r="H236" s="12" t="n"/>
      <c r="I236" s="12">
        <f>IF($H236="","",$H236*12)</f>
        <v/>
      </c>
      <c r="J236" s="12" t="n"/>
      <c r="K236" s="12" t="n"/>
      <c r="L236" s="12" t="n"/>
      <c r="M236" s="12" t="n"/>
      <c r="N236" s="12" t="n"/>
      <c r="O236" s="12" t="n"/>
      <c r="P236" s="13">
        <f>IF($A236="","",IF($J236="SL",IF(AND((MAX(0,MIN($I236,IF(OR($E236="",Settings!$B$3=""),0,DATEDIF($E236,EOMONTH(Settings!$B$3,0)+1,"m")))))&gt;0,(MAX(0,MIN($I236,IF(OR($E236="",Settings!$B$3=""),0,DATEDIF($E236,EOMONTH(Settings!$B$3,0)+1,"m")))))&lt;=$I236),(IFERROR(($F236-$G236)/$I236,0)),0),IF($J236="DDB",IF((MAX(0,MIN($I236,IF(OR($E236="",Settings!$B$3=""),0,DATEDIF($E236,EOMONTH(Settings!$B$3,0)+1,"m")))))=0,0,VDB($F236,$G236,$I236,(MAX(0,MIN($I236,IF(OR($E236="",Settings!$B$3=""),0,DATEDIF($E236,EOMONTH(Settings!$B$3,0)+1,"m")))))-1,(MAX(0,MIN($I236,IF(OR($E236="",Settings!$B$3=""),0,DATEDIF($E236,EOMONTH(Settings!$B$3,0)+1,"m"))))),2,TRUE)),0)))</f>
        <v/>
      </c>
      <c r="Q236" s="13">
        <f>IF($A236="","",IF($J236="SL",(MAX(0,MIN($I236,IF(OR($E236="",Settings!$B$3=""),0,DATEDIF($E236,EOMONTH(Settings!$B$3,0)+1,"m")))))*(IFERROR(($F236-$G236)/$I236,0)),IF($J236="DDB",IF((MAX(0,MIN($I236,IF(OR($E236="",Settings!$B$3=""),0,DATEDIF($E236,EOMONTH(Settings!$B$3,0)+1,"m")))))=0,0,VDB($F236,$G236,$I236,0,(MAX(0,MIN($I236,IF(OR($E236="",Settings!$B$3=""),0,DATEDIF($E236,EOMONTH(Settings!$B$3,0)+1,"m"))))),2,TRUE)),0)))</f>
        <v/>
      </c>
      <c r="R236" s="13">
        <f>IF($A236="","",MAX(0,$F236-$Q236))</f>
        <v/>
      </c>
    </row>
    <row r="237">
      <c r="A237" s="12" t="n"/>
      <c r="B237" s="12" t="n"/>
      <c r="C237" s="12" t="n"/>
      <c r="D237" s="14" t="n"/>
      <c r="E237" s="14" t="n"/>
      <c r="F237" s="13" t="n"/>
      <c r="G237" s="13" t="n"/>
      <c r="H237" s="12" t="n"/>
      <c r="I237" s="12">
        <f>IF($H237="","",$H237*12)</f>
        <v/>
      </c>
      <c r="J237" s="12" t="n"/>
      <c r="K237" s="12" t="n"/>
      <c r="L237" s="12" t="n"/>
      <c r="M237" s="12" t="n"/>
      <c r="N237" s="12" t="n"/>
      <c r="O237" s="12" t="n"/>
      <c r="P237" s="13">
        <f>IF($A237="","",IF($J237="SL",IF(AND((MAX(0,MIN($I237,IF(OR($E237="",Settings!$B$3=""),0,DATEDIF($E237,EOMONTH(Settings!$B$3,0)+1,"m")))))&gt;0,(MAX(0,MIN($I237,IF(OR($E237="",Settings!$B$3=""),0,DATEDIF($E237,EOMONTH(Settings!$B$3,0)+1,"m")))))&lt;=$I237),(IFERROR(($F237-$G237)/$I237,0)),0),IF($J237="DDB",IF((MAX(0,MIN($I237,IF(OR($E237="",Settings!$B$3=""),0,DATEDIF($E237,EOMONTH(Settings!$B$3,0)+1,"m")))))=0,0,VDB($F237,$G237,$I237,(MAX(0,MIN($I237,IF(OR($E237="",Settings!$B$3=""),0,DATEDIF($E237,EOMONTH(Settings!$B$3,0)+1,"m")))))-1,(MAX(0,MIN($I237,IF(OR($E237="",Settings!$B$3=""),0,DATEDIF($E237,EOMONTH(Settings!$B$3,0)+1,"m"))))),2,TRUE)),0)))</f>
        <v/>
      </c>
      <c r="Q237" s="13">
        <f>IF($A237="","",IF($J237="SL",(MAX(0,MIN($I237,IF(OR($E237="",Settings!$B$3=""),0,DATEDIF($E237,EOMONTH(Settings!$B$3,0)+1,"m")))))*(IFERROR(($F237-$G237)/$I237,0)),IF($J237="DDB",IF((MAX(0,MIN($I237,IF(OR($E237="",Settings!$B$3=""),0,DATEDIF($E237,EOMONTH(Settings!$B$3,0)+1,"m")))))=0,0,VDB($F237,$G237,$I237,0,(MAX(0,MIN($I237,IF(OR($E237="",Settings!$B$3=""),0,DATEDIF($E237,EOMONTH(Settings!$B$3,0)+1,"m"))))),2,TRUE)),0)))</f>
        <v/>
      </c>
      <c r="R237" s="13">
        <f>IF($A237="","",MAX(0,$F237-$Q237))</f>
        <v/>
      </c>
    </row>
    <row r="238">
      <c r="A238" s="12" t="n"/>
      <c r="B238" s="12" t="n"/>
      <c r="C238" s="12" t="n"/>
      <c r="D238" s="14" t="n"/>
      <c r="E238" s="14" t="n"/>
      <c r="F238" s="13" t="n"/>
      <c r="G238" s="13" t="n"/>
      <c r="H238" s="12" t="n"/>
      <c r="I238" s="12">
        <f>IF($H238="","",$H238*12)</f>
        <v/>
      </c>
      <c r="J238" s="12" t="n"/>
      <c r="K238" s="12" t="n"/>
      <c r="L238" s="12" t="n"/>
      <c r="M238" s="12" t="n"/>
      <c r="N238" s="12" t="n"/>
      <c r="O238" s="12" t="n"/>
      <c r="P238" s="13">
        <f>IF($A238="","",IF($J238="SL",IF(AND((MAX(0,MIN($I238,IF(OR($E238="",Settings!$B$3=""),0,DATEDIF($E238,EOMONTH(Settings!$B$3,0)+1,"m")))))&gt;0,(MAX(0,MIN($I238,IF(OR($E238="",Settings!$B$3=""),0,DATEDIF($E238,EOMONTH(Settings!$B$3,0)+1,"m")))))&lt;=$I238),(IFERROR(($F238-$G238)/$I238,0)),0),IF($J238="DDB",IF((MAX(0,MIN($I238,IF(OR($E238="",Settings!$B$3=""),0,DATEDIF($E238,EOMONTH(Settings!$B$3,0)+1,"m")))))=0,0,VDB($F238,$G238,$I238,(MAX(0,MIN($I238,IF(OR($E238="",Settings!$B$3=""),0,DATEDIF($E238,EOMONTH(Settings!$B$3,0)+1,"m")))))-1,(MAX(0,MIN($I238,IF(OR($E238="",Settings!$B$3=""),0,DATEDIF($E238,EOMONTH(Settings!$B$3,0)+1,"m"))))),2,TRUE)),0)))</f>
        <v/>
      </c>
      <c r="Q238" s="13">
        <f>IF($A238="","",IF($J238="SL",(MAX(0,MIN($I238,IF(OR($E238="",Settings!$B$3=""),0,DATEDIF($E238,EOMONTH(Settings!$B$3,0)+1,"m")))))*(IFERROR(($F238-$G238)/$I238,0)),IF($J238="DDB",IF((MAX(0,MIN($I238,IF(OR($E238="",Settings!$B$3=""),0,DATEDIF($E238,EOMONTH(Settings!$B$3,0)+1,"m")))))=0,0,VDB($F238,$G238,$I238,0,(MAX(0,MIN($I238,IF(OR($E238="",Settings!$B$3=""),0,DATEDIF($E238,EOMONTH(Settings!$B$3,0)+1,"m"))))),2,TRUE)),0)))</f>
        <v/>
      </c>
      <c r="R238" s="13">
        <f>IF($A238="","",MAX(0,$F238-$Q238))</f>
        <v/>
      </c>
    </row>
    <row r="239">
      <c r="A239" s="12" t="n"/>
      <c r="B239" s="12" t="n"/>
      <c r="C239" s="12" t="n"/>
      <c r="D239" s="14" t="n"/>
      <c r="E239" s="14" t="n"/>
      <c r="F239" s="13" t="n"/>
      <c r="G239" s="13" t="n"/>
      <c r="H239" s="12" t="n"/>
      <c r="I239" s="12">
        <f>IF($H239="","",$H239*12)</f>
        <v/>
      </c>
      <c r="J239" s="12" t="n"/>
      <c r="K239" s="12" t="n"/>
      <c r="L239" s="12" t="n"/>
      <c r="M239" s="12" t="n"/>
      <c r="N239" s="12" t="n"/>
      <c r="O239" s="12" t="n"/>
      <c r="P239" s="13">
        <f>IF($A239="","",IF($J239="SL",IF(AND((MAX(0,MIN($I239,IF(OR($E239="",Settings!$B$3=""),0,DATEDIF($E239,EOMONTH(Settings!$B$3,0)+1,"m")))))&gt;0,(MAX(0,MIN($I239,IF(OR($E239="",Settings!$B$3=""),0,DATEDIF($E239,EOMONTH(Settings!$B$3,0)+1,"m")))))&lt;=$I239),(IFERROR(($F239-$G239)/$I239,0)),0),IF($J239="DDB",IF((MAX(0,MIN($I239,IF(OR($E239="",Settings!$B$3=""),0,DATEDIF($E239,EOMONTH(Settings!$B$3,0)+1,"m")))))=0,0,VDB($F239,$G239,$I239,(MAX(0,MIN($I239,IF(OR($E239="",Settings!$B$3=""),0,DATEDIF($E239,EOMONTH(Settings!$B$3,0)+1,"m")))))-1,(MAX(0,MIN($I239,IF(OR($E239="",Settings!$B$3=""),0,DATEDIF($E239,EOMONTH(Settings!$B$3,0)+1,"m"))))),2,TRUE)),0)))</f>
        <v/>
      </c>
      <c r="Q239" s="13">
        <f>IF($A239="","",IF($J239="SL",(MAX(0,MIN($I239,IF(OR($E239="",Settings!$B$3=""),0,DATEDIF($E239,EOMONTH(Settings!$B$3,0)+1,"m")))))*(IFERROR(($F239-$G239)/$I239,0)),IF($J239="DDB",IF((MAX(0,MIN($I239,IF(OR($E239="",Settings!$B$3=""),0,DATEDIF($E239,EOMONTH(Settings!$B$3,0)+1,"m")))))=0,0,VDB($F239,$G239,$I239,0,(MAX(0,MIN($I239,IF(OR($E239="",Settings!$B$3=""),0,DATEDIF($E239,EOMONTH(Settings!$B$3,0)+1,"m"))))),2,TRUE)),0)))</f>
        <v/>
      </c>
      <c r="R239" s="13">
        <f>IF($A239="","",MAX(0,$F239-$Q239))</f>
        <v/>
      </c>
    </row>
    <row r="240">
      <c r="A240" s="12" t="n"/>
      <c r="B240" s="12" t="n"/>
      <c r="C240" s="12" t="n"/>
      <c r="D240" s="14" t="n"/>
      <c r="E240" s="14" t="n"/>
      <c r="F240" s="13" t="n"/>
      <c r="G240" s="13" t="n"/>
      <c r="H240" s="12" t="n"/>
      <c r="I240" s="12">
        <f>IF($H240="","",$H240*12)</f>
        <v/>
      </c>
      <c r="J240" s="12" t="n"/>
      <c r="K240" s="12" t="n"/>
      <c r="L240" s="12" t="n"/>
      <c r="M240" s="12" t="n"/>
      <c r="N240" s="12" t="n"/>
      <c r="O240" s="12" t="n"/>
      <c r="P240" s="13">
        <f>IF($A240="","",IF($J240="SL",IF(AND((MAX(0,MIN($I240,IF(OR($E240="",Settings!$B$3=""),0,DATEDIF($E240,EOMONTH(Settings!$B$3,0)+1,"m")))))&gt;0,(MAX(0,MIN($I240,IF(OR($E240="",Settings!$B$3=""),0,DATEDIF($E240,EOMONTH(Settings!$B$3,0)+1,"m")))))&lt;=$I240),(IFERROR(($F240-$G240)/$I240,0)),0),IF($J240="DDB",IF((MAX(0,MIN($I240,IF(OR($E240="",Settings!$B$3=""),0,DATEDIF($E240,EOMONTH(Settings!$B$3,0)+1,"m")))))=0,0,VDB($F240,$G240,$I240,(MAX(0,MIN($I240,IF(OR($E240="",Settings!$B$3=""),0,DATEDIF($E240,EOMONTH(Settings!$B$3,0)+1,"m")))))-1,(MAX(0,MIN($I240,IF(OR($E240="",Settings!$B$3=""),0,DATEDIF($E240,EOMONTH(Settings!$B$3,0)+1,"m"))))),2,TRUE)),0)))</f>
        <v/>
      </c>
      <c r="Q240" s="13">
        <f>IF($A240="","",IF($J240="SL",(MAX(0,MIN($I240,IF(OR($E240="",Settings!$B$3=""),0,DATEDIF($E240,EOMONTH(Settings!$B$3,0)+1,"m")))))*(IFERROR(($F240-$G240)/$I240,0)),IF($J240="DDB",IF((MAX(0,MIN($I240,IF(OR($E240="",Settings!$B$3=""),0,DATEDIF($E240,EOMONTH(Settings!$B$3,0)+1,"m")))))=0,0,VDB($F240,$G240,$I240,0,(MAX(0,MIN($I240,IF(OR($E240="",Settings!$B$3=""),0,DATEDIF($E240,EOMONTH(Settings!$B$3,0)+1,"m"))))),2,TRUE)),0)))</f>
        <v/>
      </c>
      <c r="R240" s="13">
        <f>IF($A240="","",MAX(0,$F240-$Q240))</f>
        <v/>
      </c>
    </row>
    <row r="241">
      <c r="A241" s="12" t="n"/>
      <c r="B241" s="12" t="n"/>
      <c r="C241" s="12" t="n"/>
      <c r="D241" s="14" t="n"/>
      <c r="E241" s="14" t="n"/>
      <c r="F241" s="13" t="n"/>
      <c r="G241" s="13" t="n"/>
      <c r="H241" s="12" t="n"/>
      <c r="I241" s="12">
        <f>IF($H241="","",$H241*12)</f>
        <v/>
      </c>
      <c r="J241" s="12" t="n"/>
      <c r="K241" s="12" t="n"/>
      <c r="L241" s="12" t="n"/>
      <c r="M241" s="12" t="n"/>
      <c r="N241" s="12" t="n"/>
      <c r="O241" s="12" t="n"/>
      <c r="P241" s="13">
        <f>IF($A241="","",IF($J241="SL",IF(AND((MAX(0,MIN($I241,IF(OR($E241="",Settings!$B$3=""),0,DATEDIF($E241,EOMONTH(Settings!$B$3,0)+1,"m")))))&gt;0,(MAX(0,MIN($I241,IF(OR($E241="",Settings!$B$3=""),0,DATEDIF($E241,EOMONTH(Settings!$B$3,0)+1,"m")))))&lt;=$I241),(IFERROR(($F241-$G241)/$I241,0)),0),IF($J241="DDB",IF((MAX(0,MIN($I241,IF(OR($E241="",Settings!$B$3=""),0,DATEDIF($E241,EOMONTH(Settings!$B$3,0)+1,"m")))))=0,0,VDB($F241,$G241,$I241,(MAX(0,MIN($I241,IF(OR($E241="",Settings!$B$3=""),0,DATEDIF($E241,EOMONTH(Settings!$B$3,0)+1,"m")))))-1,(MAX(0,MIN($I241,IF(OR($E241="",Settings!$B$3=""),0,DATEDIF($E241,EOMONTH(Settings!$B$3,0)+1,"m"))))),2,TRUE)),0)))</f>
        <v/>
      </c>
      <c r="Q241" s="13">
        <f>IF($A241="","",IF($J241="SL",(MAX(0,MIN($I241,IF(OR($E241="",Settings!$B$3=""),0,DATEDIF($E241,EOMONTH(Settings!$B$3,0)+1,"m")))))*(IFERROR(($F241-$G241)/$I241,0)),IF($J241="DDB",IF((MAX(0,MIN($I241,IF(OR($E241="",Settings!$B$3=""),0,DATEDIF($E241,EOMONTH(Settings!$B$3,0)+1,"m")))))=0,0,VDB($F241,$G241,$I241,0,(MAX(0,MIN($I241,IF(OR($E241="",Settings!$B$3=""),0,DATEDIF($E241,EOMONTH(Settings!$B$3,0)+1,"m"))))),2,TRUE)),0)))</f>
        <v/>
      </c>
      <c r="R241" s="13">
        <f>IF($A241="","",MAX(0,$F241-$Q241))</f>
        <v/>
      </c>
    </row>
    <row r="242">
      <c r="A242" s="12" t="n"/>
      <c r="B242" s="12" t="n"/>
      <c r="C242" s="12" t="n"/>
      <c r="D242" s="14" t="n"/>
      <c r="E242" s="14" t="n"/>
      <c r="F242" s="13" t="n"/>
      <c r="G242" s="13" t="n"/>
      <c r="H242" s="12" t="n"/>
      <c r="I242" s="12">
        <f>IF($H242="","",$H242*12)</f>
        <v/>
      </c>
      <c r="J242" s="12" t="n"/>
      <c r="K242" s="12" t="n"/>
      <c r="L242" s="12" t="n"/>
      <c r="M242" s="12" t="n"/>
      <c r="N242" s="12" t="n"/>
      <c r="O242" s="12" t="n"/>
      <c r="P242" s="13">
        <f>IF($A242="","",IF($J242="SL",IF(AND((MAX(0,MIN($I242,IF(OR($E242="",Settings!$B$3=""),0,DATEDIF($E242,EOMONTH(Settings!$B$3,0)+1,"m")))))&gt;0,(MAX(0,MIN($I242,IF(OR($E242="",Settings!$B$3=""),0,DATEDIF($E242,EOMONTH(Settings!$B$3,0)+1,"m")))))&lt;=$I242),(IFERROR(($F242-$G242)/$I242,0)),0),IF($J242="DDB",IF((MAX(0,MIN($I242,IF(OR($E242="",Settings!$B$3=""),0,DATEDIF($E242,EOMONTH(Settings!$B$3,0)+1,"m")))))=0,0,VDB($F242,$G242,$I242,(MAX(0,MIN($I242,IF(OR($E242="",Settings!$B$3=""),0,DATEDIF($E242,EOMONTH(Settings!$B$3,0)+1,"m")))))-1,(MAX(0,MIN($I242,IF(OR($E242="",Settings!$B$3=""),0,DATEDIF($E242,EOMONTH(Settings!$B$3,0)+1,"m"))))),2,TRUE)),0)))</f>
        <v/>
      </c>
      <c r="Q242" s="13">
        <f>IF($A242="","",IF($J242="SL",(MAX(0,MIN($I242,IF(OR($E242="",Settings!$B$3=""),0,DATEDIF($E242,EOMONTH(Settings!$B$3,0)+1,"m")))))*(IFERROR(($F242-$G242)/$I242,0)),IF($J242="DDB",IF((MAX(0,MIN($I242,IF(OR($E242="",Settings!$B$3=""),0,DATEDIF($E242,EOMONTH(Settings!$B$3,0)+1,"m")))))=0,0,VDB($F242,$G242,$I242,0,(MAX(0,MIN($I242,IF(OR($E242="",Settings!$B$3=""),0,DATEDIF($E242,EOMONTH(Settings!$B$3,0)+1,"m"))))),2,TRUE)),0)))</f>
        <v/>
      </c>
      <c r="R242" s="13">
        <f>IF($A242="","",MAX(0,$F242-$Q242))</f>
        <v/>
      </c>
    </row>
    <row r="243">
      <c r="A243" s="12" t="n"/>
      <c r="B243" s="12" t="n"/>
      <c r="C243" s="12" t="n"/>
      <c r="D243" s="14" t="n"/>
      <c r="E243" s="14" t="n"/>
      <c r="F243" s="13" t="n"/>
      <c r="G243" s="13" t="n"/>
      <c r="H243" s="12" t="n"/>
      <c r="I243" s="12">
        <f>IF($H243="","",$H243*12)</f>
        <v/>
      </c>
      <c r="J243" s="12" t="n"/>
      <c r="K243" s="12" t="n"/>
      <c r="L243" s="12" t="n"/>
      <c r="M243" s="12" t="n"/>
      <c r="N243" s="12" t="n"/>
      <c r="O243" s="12" t="n"/>
      <c r="P243" s="13">
        <f>IF($A243="","",IF($J243="SL",IF(AND((MAX(0,MIN($I243,IF(OR($E243="",Settings!$B$3=""),0,DATEDIF($E243,EOMONTH(Settings!$B$3,0)+1,"m")))))&gt;0,(MAX(0,MIN($I243,IF(OR($E243="",Settings!$B$3=""),0,DATEDIF($E243,EOMONTH(Settings!$B$3,0)+1,"m")))))&lt;=$I243),(IFERROR(($F243-$G243)/$I243,0)),0),IF($J243="DDB",IF((MAX(0,MIN($I243,IF(OR($E243="",Settings!$B$3=""),0,DATEDIF($E243,EOMONTH(Settings!$B$3,0)+1,"m")))))=0,0,VDB($F243,$G243,$I243,(MAX(0,MIN($I243,IF(OR($E243="",Settings!$B$3=""),0,DATEDIF($E243,EOMONTH(Settings!$B$3,0)+1,"m")))))-1,(MAX(0,MIN($I243,IF(OR($E243="",Settings!$B$3=""),0,DATEDIF($E243,EOMONTH(Settings!$B$3,0)+1,"m"))))),2,TRUE)),0)))</f>
        <v/>
      </c>
      <c r="Q243" s="13">
        <f>IF($A243="","",IF($J243="SL",(MAX(0,MIN($I243,IF(OR($E243="",Settings!$B$3=""),0,DATEDIF($E243,EOMONTH(Settings!$B$3,0)+1,"m")))))*(IFERROR(($F243-$G243)/$I243,0)),IF($J243="DDB",IF((MAX(0,MIN($I243,IF(OR($E243="",Settings!$B$3=""),0,DATEDIF($E243,EOMONTH(Settings!$B$3,0)+1,"m")))))=0,0,VDB($F243,$G243,$I243,0,(MAX(0,MIN($I243,IF(OR($E243="",Settings!$B$3=""),0,DATEDIF($E243,EOMONTH(Settings!$B$3,0)+1,"m"))))),2,TRUE)),0)))</f>
        <v/>
      </c>
      <c r="R243" s="13">
        <f>IF($A243="","",MAX(0,$F243-$Q243))</f>
        <v/>
      </c>
    </row>
    <row r="244">
      <c r="A244" s="12" t="n"/>
      <c r="B244" s="12" t="n"/>
      <c r="C244" s="12" t="n"/>
      <c r="D244" s="14" t="n"/>
      <c r="E244" s="14" t="n"/>
      <c r="F244" s="13" t="n"/>
      <c r="G244" s="13" t="n"/>
      <c r="H244" s="12" t="n"/>
      <c r="I244" s="12">
        <f>IF($H244="","",$H244*12)</f>
        <v/>
      </c>
      <c r="J244" s="12" t="n"/>
      <c r="K244" s="12" t="n"/>
      <c r="L244" s="12" t="n"/>
      <c r="M244" s="12" t="n"/>
      <c r="N244" s="12" t="n"/>
      <c r="O244" s="12" t="n"/>
      <c r="P244" s="13">
        <f>IF($A244="","",IF($J244="SL",IF(AND((MAX(0,MIN($I244,IF(OR($E244="",Settings!$B$3=""),0,DATEDIF($E244,EOMONTH(Settings!$B$3,0)+1,"m")))))&gt;0,(MAX(0,MIN($I244,IF(OR($E244="",Settings!$B$3=""),0,DATEDIF($E244,EOMONTH(Settings!$B$3,0)+1,"m")))))&lt;=$I244),(IFERROR(($F244-$G244)/$I244,0)),0),IF($J244="DDB",IF((MAX(0,MIN($I244,IF(OR($E244="",Settings!$B$3=""),0,DATEDIF($E244,EOMONTH(Settings!$B$3,0)+1,"m")))))=0,0,VDB($F244,$G244,$I244,(MAX(0,MIN($I244,IF(OR($E244="",Settings!$B$3=""),0,DATEDIF($E244,EOMONTH(Settings!$B$3,0)+1,"m")))))-1,(MAX(0,MIN($I244,IF(OR($E244="",Settings!$B$3=""),0,DATEDIF($E244,EOMONTH(Settings!$B$3,0)+1,"m"))))),2,TRUE)),0)))</f>
        <v/>
      </c>
      <c r="Q244" s="13">
        <f>IF($A244="","",IF($J244="SL",(MAX(0,MIN($I244,IF(OR($E244="",Settings!$B$3=""),0,DATEDIF($E244,EOMONTH(Settings!$B$3,0)+1,"m")))))*(IFERROR(($F244-$G244)/$I244,0)),IF($J244="DDB",IF((MAX(0,MIN($I244,IF(OR($E244="",Settings!$B$3=""),0,DATEDIF($E244,EOMONTH(Settings!$B$3,0)+1,"m")))))=0,0,VDB($F244,$G244,$I244,0,(MAX(0,MIN($I244,IF(OR($E244="",Settings!$B$3=""),0,DATEDIF($E244,EOMONTH(Settings!$B$3,0)+1,"m"))))),2,TRUE)),0)))</f>
        <v/>
      </c>
      <c r="R244" s="13">
        <f>IF($A244="","",MAX(0,$F244-$Q244))</f>
        <v/>
      </c>
    </row>
    <row r="245">
      <c r="A245" s="12" t="n"/>
      <c r="B245" s="12" t="n"/>
      <c r="C245" s="12" t="n"/>
      <c r="D245" s="14" t="n"/>
      <c r="E245" s="14" t="n"/>
      <c r="F245" s="13" t="n"/>
      <c r="G245" s="13" t="n"/>
      <c r="H245" s="12" t="n"/>
      <c r="I245" s="12">
        <f>IF($H245="","",$H245*12)</f>
        <v/>
      </c>
      <c r="J245" s="12" t="n"/>
      <c r="K245" s="12" t="n"/>
      <c r="L245" s="12" t="n"/>
      <c r="M245" s="12" t="n"/>
      <c r="N245" s="12" t="n"/>
      <c r="O245" s="12" t="n"/>
      <c r="P245" s="13">
        <f>IF($A245="","",IF($J245="SL",IF(AND((MAX(0,MIN($I245,IF(OR($E245="",Settings!$B$3=""),0,DATEDIF($E245,EOMONTH(Settings!$B$3,0)+1,"m")))))&gt;0,(MAX(0,MIN($I245,IF(OR($E245="",Settings!$B$3=""),0,DATEDIF($E245,EOMONTH(Settings!$B$3,0)+1,"m")))))&lt;=$I245),(IFERROR(($F245-$G245)/$I245,0)),0),IF($J245="DDB",IF((MAX(0,MIN($I245,IF(OR($E245="",Settings!$B$3=""),0,DATEDIF($E245,EOMONTH(Settings!$B$3,0)+1,"m")))))=0,0,VDB($F245,$G245,$I245,(MAX(0,MIN($I245,IF(OR($E245="",Settings!$B$3=""),0,DATEDIF($E245,EOMONTH(Settings!$B$3,0)+1,"m")))))-1,(MAX(0,MIN($I245,IF(OR($E245="",Settings!$B$3=""),0,DATEDIF($E245,EOMONTH(Settings!$B$3,0)+1,"m"))))),2,TRUE)),0)))</f>
        <v/>
      </c>
      <c r="Q245" s="13">
        <f>IF($A245="","",IF($J245="SL",(MAX(0,MIN($I245,IF(OR($E245="",Settings!$B$3=""),0,DATEDIF($E245,EOMONTH(Settings!$B$3,0)+1,"m")))))*(IFERROR(($F245-$G245)/$I245,0)),IF($J245="DDB",IF((MAX(0,MIN($I245,IF(OR($E245="",Settings!$B$3=""),0,DATEDIF($E245,EOMONTH(Settings!$B$3,0)+1,"m")))))=0,0,VDB($F245,$G245,$I245,0,(MAX(0,MIN($I245,IF(OR($E245="",Settings!$B$3=""),0,DATEDIF($E245,EOMONTH(Settings!$B$3,0)+1,"m"))))),2,TRUE)),0)))</f>
        <v/>
      </c>
      <c r="R245" s="13">
        <f>IF($A245="","",MAX(0,$F245-$Q245))</f>
        <v/>
      </c>
    </row>
    <row r="246">
      <c r="A246" s="12" t="n"/>
      <c r="B246" s="12" t="n"/>
      <c r="C246" s="12" t="n"/>
      <c r="D246" s="14" t="n"/>
      <c r="E246" s="14" t="n"/>
      <c r="F246" s="13" t="n"/>
      <c r="G246" s="13" t="n"/>
      <c r="H246" s="12" t="n"/>
      <c r="I246" s="12">
        <f>IF($H246="","",$H246*12)</f>
        <v/>
      </c>
      <c r="J246" s="12" t="n"/>
      <c r="K246" s="12" t="n"/>
      <c r="L246" s="12" t="n"/>
      <c r="M246" s="12" t="n"/>
      <c r="N246" s="12" t="n"/>
      <c r="O246" s="12" t="n"/>
      <c r="P246" s="13">
        <f>IF($A246="","",IF($J246="SL",IF(AND((MAX(0,MIN($I246,IF(OR($E246="",Settings!$B$3=""),0,DATEDIF($E246,EOMONTH(Settings!$B$3,0)+1,"m")))))&gt;0,(MAX(0,MIN($I246,IF(OR($E246="",Settings!$B$3=""),0,DATEDIF($E246,EOMONTH(Settings!$B$3,0)+1,"m")))))&lt;=$I246),(IFERROR(($F246-$G246)/$I246,0)),0),IF($J246="DDB",IF((MAX(0,MIN($I246,IF(OR($E246="",Settings!$B$3=""),0,DATEDIF($E246,EOMONTH(Settings!$B$3,0)+1,"m")))))=0,0,VDB($F246,$G246,$I246,(MAX(0,MIN($I246,IF(OR($E246="",Settings!$B$3=""),0,DATEDIF($E246,EOMONTH(Settings!$B$3,0)+1,"m")))))-1,(MAX(0,MIN($I246,IF(OR($E246="",Settings!$B$3=""),0,DATEDIF($E246,EOMONTH(Settings!$B$3,0)+1,"m"))))),2,TRUE)),0)))</f>
        <v/>
      </c>
      <c r="Q246" s="13">
        <f>IF($A246="","",IF($J246="SL",(MAX(0,MIN($I246,IF(OR($E246="",Settings!$B$3=""),0,DATEDIF($E246,EOMONTH(Settings!$B$3,0)+1,"m")))))*(IFERROR(($F246-$G246)/$I246,0)),IF($J246="DDB",IF((MAX(0,MIN($I246,IF(OR($E246="",Settings!$B$3=""),0,DATEDIF($E246,EOMONTH(Settings!$B$3,0)+1,"m")))))=0,0,VDB($F246,$G246,$I246,0,(MAX(0,MIN($I246,IF(OR($E246="",Settings!$B$3=""),0,DATEDIF($E246,EOMONTH(Settings!$B$3,0)+1,"m"))))),2,TRUE)),0)))</f>
        <v/>
      </c>
      <c r="R246" s="13">
        <f>IF($A246="","",MAX(0,$F246-$Q246))</f>
        <v/>
      </c>
    </row>
    <row r="247">
      <c r="A247" s="12" t="n"/>
      <c r="B247" s="12" t="n"/>
      <c r="C247" s="12" t="n"/>
      <c r="D247" s="14" t="n"/>
      <c r="E247" s="14" t="n"/>
      <c r="F247" s="13" t="n"/>
      <c r="G247" s="13" t="n"/>
      <c r="H247" s="12" t="n"/>
      <c r="I247" s="12">
        <f>IF($H247="","",$H247*12)</f>
        <v/>
      </c>
      <c r="J247" s="12" t="n"/>
      <c r="K247" s="12" t="n"/>
      <c r="L247" s="12" t="n"/>
      <c r="M247" s="12" t="n"/>
      <c r="N247" s="12" t="n"/>
      <c r="O247" s="12" t="n"/>
      <c r="P247" s="13">
        <f>IF($A247="","",IF($J247="SL",IF(AND((MAX(0,MIN($I247,IF(OR($E247="",Settings!$B$3=""),0,DATEDIF($E247,EOMONTH(Settings!$B$3,0)+1,"m")))))&gt;0,(MAX(0,MIN($I247,IF(OR($E247="",Settings!$B$3=""),0,DATEDIF($E247,EOMONTH(Settings!$B$3,0)+1,"m")))))&lt;=$I247),(IFERROR(($F247-$G247)/$I247,0)),0),IF($J247="DDB",IF((MAX(0,MIN($I247,IF(OR($E247="",Settings!$B$3=""),0,DATEDIF($E247,EOMONTH(Settings!$B$3,0)+1,"m")))))=0,0,VDB($F247,$G247,$I247,(MAX(0,MIN($I247,IF(OR($E247="",Settings!$B$3=""),0,DATEDIF($E247,EOMONTH(Settings!$B$3,0)+1,"m")))))-1,(MAX(0,MIN($I247,IF(OR($E247="",Settings!$B$3=""),0,DATEDIF($E247,EOMONTH(Settings!$B$3,0)+1,"m"))))),2,TRUE)),0)))</f>
        <v/>
      </c>
      <c r="Q247" s="13">
        <f>IF($A247="","",IF($J247="SL",(MAX(0,MIN($I247,IF(OR($E247="",Settings!$B$3=""),0,DATEDIF($E247,EOMONTH(Settings!$B$3,0)+1,"m")))))*(IFERROR(($F247-$G247)/$I247,0)),IF($J247="DDB",IF((MAX(0,MIN($I247,IF(OR($E247="",Settings!$B$3=""),0,DATEDIF($E247,EOMONTH(Settings!$B$3,0)+1,"m")))))=0,0,VDB($F247,$G247,$I247,0,(MAX(0,MIN($I247,IF(OR($E247="",Settings!$B$3=""),0,DATEDIF($E247,EOMONTH(Settings!$B$3,0)+1,"m"))))),2,TRUE)),0)))</f>
        <v/>
      </c>
      <c r="R247" s="13">
        <f>IF($A247="","",MAX(0,$F247-$Q247))</f>
        <v/>
      </c>
    </row>
    <row r="248">
      <c r="A248" s="12" t="n"/>
      <c r="B248" s="12" t="n"/>
      <c r="C248" s="12" t="n"/>
      <c r="D248" s="14" t="n"/>
      <c r="E248" s="14" t="n"/>
      <c r="F248" s="13" t="n"/>
      <c r="G248" s="13" t="n"/>
      <c r="H248" s="12" t="n"/>
      <c r="I248" s="12">
        <f>IF($H248="","",$H248*12)</f>
        <v/>
      </c>
      <c r="J248" s="12" t="n"/>
      <c r="K248" s="12" t="n"/>
      <c r="L248" s="12" t="n"/>
      <c r="M248" s="12" t="n"/>
      <c r="N248" s="12" t="n"/>
      <c r="O248" s="12" t="n"/>
      <c r="P248" s="13">
        <f>IF($A248="","",IF($J248="SL",IF(AND((MAX(0,MIN($I248,IF(OR($E248="",Settings!$B$3=""),0,DATEDIF($E248,EOMONTH(Settings!$B$3,0)+1,"m")))))&gt;0,(MAX(0,MIN($I248,IF(OR($E248="",Settings!$B$3=""),0,DATEDIF($E248,EOMONTH(Settings!$B$3,0)+1,"m")))))&lt;=$I248),(IFERROR(($F248-$G248)/$I248,0)),0),IF($J248="DDB",IF((MAX(0,MIN($I248,IF(OR($E248="",Settings!$B$3=""),0,DATEDIF($E248,EOMONTH(Settings!$B$3,0)+1,"m")))))=0,0,VDB($F248,$G248,$I248,(MAX(0,MIN($I248,IF(OR($E248="",Settings!$B$3=""),0,DATEDIF($E248,EOMONTH(Settings!$B$3,0)+1,"m")))))-1,(MAX(0,MIN($I248,IF(OR($E248="",Settings!$B$3=""),0,DATEDIF($E248,EOMONTH(Settings!$B$3,0)+1,"m"))))),2,TRUE)),0)))</f>
        <v/>
      </c>
      <c r="Q248" s="13">
        <f>IF($A248="","",IF($J248="SL",(MAX(0,MIN($I248,IF(OR($E248="",Settings!$B$3=""),0,DATEDIF($E248,EOMONTH(Settings!$B$3,0)+1,"m")))))*(IFERROR(($F248-$G248)/$I248,0)),IF($J248="DDB",IF((MAX(0,MIN($I248,IF(OR($E248="",Settings!$B$3=""),0,DATEDIF($E248,EOMONTH(Settings!$B$3,0)+1,"m")))))=0,0,VDB($F248,$G248,$I248,0,(MAX(0,MIN($I248,IF(OR($E248="",Settings!$B$3=""),0,DATEDIF($E248,EOMONTH(Settings!$B$3,0)+1,"m"))))),2,TRUE)),0)))</f>
        <v/>
      </c>
      <c r="R248" s="13">
        <f>IF($A248="","",MAX(0,$F248-$Q248))</f>
        <v/>
      </c>
    </row>
    <row r="249">
      <c r="A249" s="12" t="n"/>
      <c r="B249" s="12" t="n"/>
      <c r="C249" s="12" t="n"/>
      <c r="D249" s="14" t="n"/>
      <c r="E249" s="14" t="n"/>
      <c r="F249" s="13" t="n"/>
      <c r="G249" s="13" t="n"/>
      <c r="H249" s="12" t="n"/>
      <c r="I249" s="12">
        <f>IF($H249="","",$H249*12)</f>
        <v/>
      </c>
      <c r="J249" s="12" t="n"/>
      <c r="K249" s="12" t="n"/>
      <c r="L249" s="12" t="n"/>
      <c r="M249" s="12" t="n"/>
      <c r="N249" s="12" t="n"/>
      <c r="O249" s="12" t="n"/>
      <c r="P249" s="13">
        <f>IF($A249="","",IF($J249="SL",IF(AND((MAX(0,MIN($I249,IF(OR($E249="",Settings!$B$3=""),0,DATEDIF($E249,EOMONTH(Settings!$B$3,0)+1,"m")))))&gt;0,(MAX(0,MIN($I249,IF(OR($E249="",Settings!$B$3=""),0,DATEDIF($E249,EOMONTH(Settings!$B$3,0)+1,"m")))))&lt;=$I249),(IFERROR(($F249-$G249)/$I249,0)),0),IF($J249="DDB",IF((MAX(0,MIN($I249,IF(OR($E249="",Settings!$B$3=""),0,DATEDIF($E249,EOMONTH(Settings!$B$3,0)+1,"m")))))=0,0,VDB($F249,$G249,$I249,(MAX(0,MIN($I249,IF(OR($E249="",Settings!$B$3=""),0,DATEDIF($E249,EOMONTH(Settings!$B$3,0)+1,"m")))))-1,(MAX(0,MIN($I249,IF(OR($E249="",Settings!$B$3=""),0,DATEDIF($E249,EOMONTH(Settings!$B$3,0)+1,"m"))))),2,TRUE)),0)))</f>
        <v/>
      </c>
      <c r="Q249" s="13">
        <f>IF($A249="","",IF($J249="SL",(MAX(0,MIN($I249,IF(OR($E249="",Settings!$B$3=""),0,DATEDIF($E249,EOMONTH(Settings!$B$3,0)+1,"m")))))*(IFERROR(($F249-$G249)/$I249,0)),IF($J249="DDB",IF((MAX(0,MIN($I249,IF(OR($E249="",Settings!$B$3=""),0,DATEDIF($E249,EOMONTH(Settings!$B$3,0)+1,"m")))))=0,0,VDB($F249,$G249,$I249,0,(MAX(0,MIN($I249,IF(OR($E249="",Settings!$B$3=""),0,DATEDIF($E249,EOMONTH(Settings!$B$3,0)+1,"m"))))),2,TRUE)),0)))</f>
        <v/>
      </c>
      <c r="R249" s="13">
        <f>IF($A249="","",MAX(0,$F249-$Q249))</f>
        <v/>
      </c>
    </row>
    <row r="250">
      <c r="A250" s="12" t="n"/>
      <c r="B250" s="12" t="n"/>
      <c r="C250" s="12" t="n"/>
      <c r="D250" s="14" t="n"/>
      <c r="E250" s="14" t="n"/>
      <c r="F250" s="13" t="n"/>
      <c r="G250" s="13" t="n"/>
      <c r="H250" s="12" t="n"/>
      <c r="I250" s="12">
        <f>IF($H250="","",$H250*12)</f>
        <v/>
      </c>
      <c r="J250" s="12" t="n"/>
      <c r="K250" s="12" t="n"/>
      <c r="L250" s="12" t="n"/>
      <c r="M250" s="12" t="n"/>
      <c r="N250" s="12" t="n"/>
      <c r="O250" s="12" t="n"/>
      <c r="P250" s="13">
        <f>IF($A250="","",IF($J250="SL",IF(AND((MAX(0,MIN($I250,IF(OR($E250="",Settings!$B$3=""),0,DATEDIF($E250,EOMONTH(Settings!$B$3,0)+1,"m")))))&gt;0,(MAX(0,MIN($I250,IF(OR($E250="",Settings!$B$3=""),0,DATEDIF($E250,EOMONTH(Settings!$B$3,0)+1,"m")))))&lt;=$I250),(IFERROR(($F250-$G250)/$I250,0)),0),IF($J250="DDB",IF((MAX(0,MIN($I250,IF(OR($E250="",Settings!$B$3=""),0,DATEDIF($E250,EOMONTH(Settings!$B$3,0)+1,"m")))))=0,0,VDB($F250,$G250,$I250,(MAX(0,MIN($I250,IF(OR($E250="",Settings!$B$3=""),0,DATEDIF($E250,EOMONTH(Settings!$B$3,0)+1,"m")))))-1,(MAX(0,MIN($I250,IF(OR($E250="",Settings!$B$3=""),0,DATEDIF($E250,EOMONTH(Settings!$B$3,0)+1,"m"))))),2,TRUE)),0)))</f>
        <v/>
      </c>
      <c r="Q250" s="13">
        <f>IF($A250="","",IF($J250="SL",(MAX(0,MIN($I250,IF(OR($E250="",Settings!$B$3=""),0,DATEDIF($E250,EOMONTH(Settings!$B$3,0)+1,"m")))))*(IFERROR(($F250-$G250)/$I250,0)),IF($J250="DDB",IF((MAX(0,MIN($I250,IF(OR($E250="",Settings!$B$3=""),0,DATEDIF($E250,EOMONTH(Settings!$B$3,0)+1,"m")))))=0,0,VDB($F250,$G250,$I250,0,(MAX(0,MIN($I250,IF(OR($E250="",Settings!$B$3=""),0,DATEDIF($E250,EOMONTH(Settings!$B$3,0)+1,"m"))))),2,TRUE)),0)))</f>
        <v/>
      </c>
      <c r="R250" s="13">
        <f>IF($A250="","",MAX(0,$F250-$Q250))</f>
        <v/>
      </c>
    </row>
    <row r="251">
      <c r="A251" s="12" t="n"/>
      <c r="B251" s="12" t="n"/>
      <c r="C251" s="12" t="n"/>
      <c r="D251" s="14" t="n"/>
      <c r="E251" s="14" t="n"/>
      <c r="F251" s="13" t="n"/>
      <c r="G251" s="13" t="n"/>
      <c r="H251" s="12" t="n"/>
      <c r="I251" s="12">
        <f>IF($H251="","",$H251*12)</f>
        <v/>
      </c>
      <c r="J251" s="12" t="n"/>
      <c r="K251" s="12" t="n"/>
      <c r="L251" s="12" t="n"/>
      <c r="M251" s="12" t="n"/>
      <c r="N251" s="12" t="n"/>
      <c r="O251" s="12" t="n"/>
      <c r="P251" s="13">
        <f>IF($A251="","",IF($J251="SL",IF(AND((MAX(0,MIN($I251,IF(OR($E251="",Settings!$B$3=""),0,DATEDIF($E251,EOMONTH(Settings!$B$3,0)+1,"m")))))&gt;0,(MAX(0,MIN($I251,IF(OR($E251="",Settings!$B$3=""),0,DATEDIF($E251,EOMONTH(Settings!$B$3,0)+1,"m")))))&lt;=$I251),(IFERROR(($F251-$G251)/$I251,0)),0),IF($J251="DDB",IF((MAX(0,MIN($I251,IF(OR($E251="",Settings!$B$3=""),0,DATEDIF($E251,EOMONTH(Settings!$B$3,0)+1,"m")))))=0,0,VDB($F251,$G251,$I251,(MAX(0,MIN($I251,IF(OR($E251="",Settings!$B$3=""),0,DATEDIF($E251,EOMONTH(Settings!$B$3,0)+1,"m")))))-1,(MAX(0,MIN($I251,IF(OR($E251="",Settings!$B$3=""),0,DATEDIF($E251,EOMONTH(Settings!$B$3,0)+1,"m"))))),2,TRUE)),0)))</f>
        <v/>
      </c>
      <c r="Q251" s="13">
        <f>IF($A251="","",IF($J251="SL",(MAX(0,MIN($I251,IF(OR($E251="",Settings!$B$3=""),0,DATEDIF($E251,EOMONTH(Settings!$B$3,0)+1,"m")))))*(IFERROR(($F251-$G251)/$I251,0)),IF($J251="DDB",IF((MAX(0,MIN($I251,IF(OR($E251="",Settings!$B$3=""),0,DATEDIF($E251,EOMONTH(Settings!$B$3,0)+1,"m")))))=0,0,VDB($F251,$G251,$I251,0,(MAX(0,MIN($I251,IF(OR($E251="",Settings!$B$3=""),0,DATEDIF($E251,EOMONTH(Settings!$B$3,0)+1,"m"))))),2,TRUE)),0)))</f>
        <v/>
      </c>
      <c r="R251" s="13">
        <f>IF($A251="","",MAX(0,$F251-$Q251))</f>
        <v/>
      </c>
    </row>
    <row r="252">
      <c r="A252" s="12" t="n"/>
      <c r="B252" s="12" t="n"/>
      <c r="C252" s="12" t="n"/>
      <c r="D252" s="14" t="n"/>
      <c r="E252" s="14" t="n"/>
      <c r="F252" s="13" t="n"/>
      <c r="G252" s="13" t="n"/>
      <c r="H252" s="12" t="n"/>
      <c r="I252" s="12">
        <f>IF($H252="","",$H252*12)</f>
        <v/>
      </c>
      <c r="J252" s="12" t="n"/>
      <c r="K252" s="12" t="n"/>
      <c r="L252" s="12" t="n"/>
      <c r="M252" s="12" t="n"/>
      <c r="N252" s="12" t="n"/>
      <c r="O252" s="12" t="n"/>
      <c r="P252" s="13">
        <f>IF($A252="","",IF($J252="SL",IF(AND((MAX(0,MIN($I252,IF(OR($E252="",Settings!$B$3=""),0,DATEDIF($E252,EOMONTH(Settings!$B$3,0)+1,"m")))))&gt;0,(MAX(0,MIN($I252,IF(OR($E252="",Settings!$B$3=""),0,DATEDIF($E252,EOMONTH(Settings!$B$3,0)+1,"m")))))&lt;=$I252),(IFERROR(($F252-$G252)/$I252,0)),0),IF($J252="DDB",IF((MAX(0,MIN($I252,IF(OR($E252="",Settings!$B$3=""),0,DATEDIF($E252,EOMONTH(Settings!$B$3,0)+1,"m")))))=0,0,VDB($F252,$G252,$I252,(MAX(0,MIN($I252,IF(OR($E252="",Settings!$B$3=""),0,DATEDIF($E252,EOMONTH(Settings!$B$3,0)+1,"m")))))-1,(MAX(0,MIN($I252,IF(OR($E252="",Settings!$B$3=""),0,DATEDIF($E252,EOMONTH(Settings!$B$3,0)+1,"m"))))),2,TRUE)),0)))</f>
        <v/>
      </c>
      <c r="Q252" s="13">
        <f>IF($A252="","",IF($J252="SL",(MAX(0,MIN($I252,IF(OR($E252="",Settings!$B$3=""),0,DATEDIF($E252,EOMONTH(Settings!$B$3,0)+1,"m")))))*(IFERROR(($F252-$G252)/$I252,0)),IF($J252="DDB",IF((MAX(0,MIN($I252,IF(OR($E252="",Settings!$B$3=""),0,DATEDIF($E252,EOMONTH(Settings!$B$3,0)+1,"m")))))=0,0,VDB($F252,$G252,$I252,0,(MAX(0,MIN($I252,IF(OR($E252="",Settings!$B$3=""),0,DATEDIF($E252,EOMONTH(Settings!$B$3,0)+1,"m"))))),2,TRUE)),0)))</f>
        <v/>
      </c>
      <c r="R252" s="13">
        <f>IF($A252="","",MAX(0,$F252-$Q252))</f>
        <v/>
      </c>
    </row>
    <row r="253">
      <c r="A253" s="12" t="n"/>
      <c r="B253" s="12" t="n"/>
      <c r="C253" s="12" t="n"/>
      <c r="D253" s="14" t="n"/>
      <c r="E253" s="14" t="n"/>
      <c r="F253" s="13" t="n"/>
      <c r="G253" s="13" t="n"/>
      <c r="H253" s="12" t="n"/>
      <c r="I253" s="12">
        <f>IF($H253="","",$H253*12)</f>
        <v/>
      </c>
      <c r="J253" s="12" t="n"/>
      <c r="K253" s="12" t="n"/>
      <c r="L253" s="12" t="n"/>
      <c r="M253" s="12" t="n"/>
      <c r="N253" s="12" t="n"/>
      <c r="O253" s="12" t="n"/>
      <c r="P253" s="13">
        <f>IF($A253="","",IF($J253="SL",IF(AND((MAX(0,MIN($I253,IF(OR($E253="",Settings!$B$3=""),0,DATEDIF($E253,EOMONTH(Settings!$B$3,0)+1,"m")))))&gt;0,(MAX(0,MIN($I253,IF(OR($E253="",Settings!$B$3=""),0,DATEDIF($E253,EOMONTH(Settings!$B$3,0)+1,"m")))))&lt;=$I253),(IFERROR(($F253-$G253)/$I253,0)),0),IF($J253="DDB",IF((MAX(0,MIN($I253,IF(OR($E253="",Settings!$B$3=""),0,DATEDIF($E253,EOMONTH(Settings!$B$3,0)+1,"m")))))=0,0,VDB($F253,$G253,$I253,(MAX(0,MIN($I253,IF(OR($E253="",Settings!$B$3=""),0,DATEDIF($E253,EOMONTH(Settings!$B$3,0)+1,"m")))))-1,(MAX(0,MIN($I253,IF(OR($E253="",Settings!$B$3=""),0,DATEDIF($E253,EOMONTH(Settings!$B$3,0)+1,"m"))))),2,TRUE)),0)))</f>
        <v/>
      </c>
      <c r="Q253" s="13">
        <f>IF($A253="","",IF($J253="SL",(MAX(0,MIN($I253,IF(OR($E253="",Settings!$B$3=""),0,DATEDIF($E253,EOMONTH(Settings!$B$3,0)+1,"m")))))*(IFERROR(($F253-$G253)/$I253,0)),IF($J253="DDB",IF((MAX(0,MIN($I253,IF(OR($E253="",Settings!$B$3=""),0,DATEDIF($E253,EOMONTH(Settings!$B$3,0)+1,"m")))))=0,0,VDB($F253,$G253,$I253,0,(MAX(0,MIN($I253,IF(OR($E253="",Settings!$B$3=""),0,DATEDIF($E253,EOMONTH(Settings!$B$3,0)+1,"m"))))),2,TRUE)),0)))</f>
        <v/>
      </c>
      <c r="R253" s="13">
        <f>IF($A253="","",MAX(0,$F253-$Q253))</f>
        <v/>
      </c>
    </row>
    <row r="254">
      <c r="A254" s="12" t="n"/>
      <c r="B254" s="12" t="n"/>
      <c r="C254" s="12" t="n"/>
      <c r="D254" s="14" t="n"/>
      <c r="E254" s="14" t="n"/>
      <c r="F254" s="13" t="n"/>
      <c r="G254" s="13" t="n"/>
      <c r="H254" s="12" t="n"/>
      <c r="I254" s="12">
        <f>IF($H254="","",$H254*12)</f>
        <v/>
      </c>
      <c r="J254" s="12" t="n"/>
      <c r="K254" s="12" t="n"/>
      <c r="L254" s="12" t="n"/>
      <c r="M254" s="12" t="n"/>
      <c r="N254" s="12" t="n"/>
      <c r="O254" s="12" t="n"/>
      <c r="P254" s="13">
        <f>IF($A254="","",IF($J254="SL",IF(AND((MAX(0,MIN($I254,IF(OR($E254="",Settings!$B$3=""),0,DATEDIF($E254,EOMONTH(Settings!$B$3,0)+1,"m")))))&gt;0,(MAX(0,MIN($I254,IF(OR($E254="",Settings!$B$3=""),0,DATEDIF($E254,EOMONTH(Settings!$B$3,0)+1,"m")))))&lt;=$I254),(IFERROR(($F254-$G254)/$I254,0)),0),IF($J254="DDB",IF((MAX(0,MIN($I254,IF(OR($E254="",Settings!$B$3=""),0,DATEDIF($E254,EOMONTH(Settings!$B$3,0)+1,"m")))))=0,0,VDB($F254,$G254,$I254,(MAX(0,MIN($I254,IF(OR($E254="",Settings!$B$3=""),0,DATEDIF($E254,EOMONTH(Settings!$B$3,0)+1,"m")))))-1,(MAX(0,MIN($I254,IF(OR($E254="",Settings!$B$3=""),0,DATEDIF($E254,EOMONTH(Settings!$B$3,0)+1,"m"))))),2,TRUE)),0)))</f>
        <v/>
      </c>
      <c r="Q254" s="13">
        <f>IF($A254="","",IF($J254="SL",(MAX(0,MIN($I254,IF(OR($E254="",Settings!$B$3=""),0,DATEDIF($E254,EOMONTH(Settings!$B$3,0)+1,"m")))))*(IFERROR(($F254-$G254)/$I254,0)),IF($J254="DDB",IF((MAX(0,MIN($I254,IF(OR($E254="",Settings!$B$3=""),0,DATEDIF($E254,EOMONTH(Settings!$B$3,0)+1,"m")))))=0,0,VDB($F254,$G254,$I254,0,(MAX(0,MIN($I254,IF(OR($E254="",Settings!$B$3=""),0,DATEDIF($E254,EOMONTH(Settings!$B$3,0)+1,"m"))))),2,TRUE)),0)))</f>
        <v/>
      </c>
      <c r="R254" s="13">
        <f>IF($A254="","",MAX(0,$F254-$Q254))</f>
        <v/>
      </c>
    </row>
    <row r="255">
      <c r="A255" s="12" t="n"/>
      <c r="B255" s="12" t="n"/>
      <c r="C255" s="12" t="n"/>
      <c r="D255" s="14" t="n"/>
      <c r="E255" s="14" t="n"/>
      <c r="F255" s="13" t="n"/>
      <c r="G255" s="13" t="n"/>
      <c r="H255" s="12" t="n"/>
      <c r="I255" s="12">
        <f>IF($H255="","",$H255*12)</f>
        <v/>
      </c>
      <c r="J255" s="12" t="n"/>
      <c r="K255" s="12" t="n"/>
      <c r="L255" s="12" t="n"/>
      <c r="M255" s="12" t="n"/>
      <c r="N255" s="12" t="n"/>
      <c r="O255" s="12" t="n"/>
      <c r="P255" s="13">
        <f>IF($A255="","",IF($J255="SL",IF(AND((MAX(0,MIN($I255,IF(OR($E255="",Settings!$B$3=""),0,DATEDIF($E255,EOMONTH(Settings!$B$3,0)+1,"m")))))&gt;0,(MAX(0,MIN($I255,IF(OR($E255="",Settings!$B$3=""),0,DATEDIF($E255,EOMONTH(Settings!$B$3,0)+1,"m")))))&lt;=$I255),(IFERROR(($F255-$G255)/$I255,0)),0),IF($J255="DDB",IF((MAX(0,MIN($I255,IF(OR($E255="",Settings!$B$3=""),0,DATEDIF($E255,EOMONTH(Settings!$B$3,0)+1,"m")))))=0,0,VDB($F255,$G255,$I255,(MAX(0,MIN($I255,IF(OR($E255="",Settings!$B$3=""),0,DATEDIF($E255,EOMONTH(Settings!$B$3,0)+1,"m")))))-1,(MAX(0,MIN($I255,IF(OR($E255="",Settings!$B$3=""),0,DATEDIF($E255,EOMONTH(Settings!$B$3,0)+1,"m"))))),2,TRUE)),0)))</f>
        <v/>
      </c>
      <c r="Q255" s="13">
        <f>IF($A255="","",IF($J255="SL",(MAX(0,MIN($I255,IF(OR($E255="",Settings!$B$3=""),0,DATEDIF($E255,EOMONTH(Settings!$B$3,0)+1,"m")))))*(IFERROR(($F255-$G255)/$I255,0)),IF($J255="DDB",IF((MAX(0,MIN($I255,IF(OR($E255="",Settings!$B$3=""),0,DATEDIF($E255,EOMONTH(Settings!$B$3,0)+1,"m")))))=0,0,VDB($F255,$G255,$I255,0,(MAX(0,MIN($I255,IF(OR($E255="",Settings!$B$3=""),0,DATEDIF($E255,EOMONTH(Settings!$B$3,0)+1,"m"))))),2,TRUE)),0)))</f>
        <v/>
      </c>
      <c r="R255" s="13">
        <f>IF($A255="","",MAX(0,$F255-$Q255))</f>
        <v/>
      </c>
    </row>
    <row r="256">
      <c r="A256" s="12" t="n"/>
      <c r="B256" s="12" t="n"/>
      <c r="C256" s="12" t="n"/>
      <c r="D256" s="14" t="n"/>
      <c r="E256" s="14" t="n"/>
      <c r="F256" s="13" t="n"/>
      <c r="G256" s="13" t="n"/>
      <c r="H256" s="12" t="n"/>
      <c r="I256" s="12">
        <f>IF($H256="","",$H256*12)</f>
        <v/>
      </c>
      <c r="J256" s="12" t="n"/>
      <c r="K256" s="12" t="n"/>
      <c r="L256" s="12" t="n"/>
      <c r="M256" s="12" t="n"/>
      <c r="N256" s="12" t="n"/>
      <c r="O256" s="12" t="n"/>
      <c r="P256" s="13">
        <f>IF($A256="","",IF($J256="SL",IF(AND((MAX(0,MIN($I256,IF(OR($E256="",Settings!$B$3=""),0,DATEDIF($E256,EOMONTH(Settings!$B$3,0)+1,"m")))))&gt;0,(MAX(0,MIN($I256,IF(OR($E256="",Settings!$B$3=""),0,DATEDIF($E256,EOMONTH(Settings!$B$3,0)+1,"m")))))&lt;=$I256),(IFERROR(($F256-$G256)/$I256,0)),0),IF($J256="DDB",IF((MAX(0,MIN($I256,IF(OR($E256="",Settings!$B$3=""),0,DATEDIF($E256,EOMONTH(Settings!$B$3,0)+1,"m")))))=0,0,VDB($F256,$G256,$I256,(MAX(0,MIN($I256,IF(OR($E256="",Settings!$B$3=""),0,DATEDIF($E256,EOMONTH(Settings!$B$3,0)+1,"m")))))-1,(MAX(0,MIN($I256,IF(OR($E256="",Settings!$B$3=""),0,DATEDIF($E256,EOMONTH(Settings!$B$3,0)+1,"m"))))),2,TRUE)),0)))</f>
        <v/>
      </c>
      <c r="Q256" s="13">
        <f>IF($A256="","",IF($J256="SL",(MAX(0,MIN($I256,IF(OR($E256="",Settings!$B$3=""),0,DATEDIF($E256,EOMONTH(Settings!$B$3,0)+1,"m")))))*(IFERROR(($F256-$G256)/$I256,0)),IF($J256="DDB",IF((MAX(0,MIN($I256,IF(OR($E256="",Settings!$B$3=""),0,DATEDIF($E256,EOMONTH(Settings!$B$3,0)+1,"m")))))=0,0,VDB($F256,$G256,$I256,0,(MAX(0,MIN($I256,IF(OR($E256="",Settings!$B$3=""),0,DATEDIF($E256,EOMONTH(Settings!$B$3,0)+1,"m"))))),2,TRUE)),0)))</f>
        <v/>
      </c>
      <c r="R256" s="13">
        <f>IF($A256="","",MAX(0,$F256-$Q256))</f>
        <v/>
      </c>
    </row>
    <row r="257">
      <c r="A257" s="12" t="n"/>
      <c r="B257" s="12" t="n"/>
      <c r="C257" s="12" t="n"/>
      <c r="D257" s="14" t="n"/>
      <c r="E257" s="14" t="n"/>
      <c r="F257" s="13" t="n"/>
      <c r="G257" s="13" t="n"/>
      <c r="H257" s="12" t="n"/>
      <c r="I257" s="12">
        <f>IF($H257="","",$H257*12)</f>
        <v/>
      </c>
      <c r="J257" s="12" t="n"/>
      <c r="K257" s="12" t="n"/>
      <c r="L257" s="12" t="n"/>
      <c r="M257" s="12" t="n"/>
      <c r="N257" s="12" t="n"/>
      <c r="O257" s="12" t="n"/>
      <c r="P257" s="13">
        <f>IF($A257="","",IF($J257="SL",IF(AND((MAX(0,MIN($I257,IF(OR($E257="",Settings!$B$3=""),0,DATEDIF($E257,EOMONTH(Settings!$B$3,0)+1,"m")))))&gt;0,(MAX(0,MIN($I257,IF(OR($E257="",Settings!$B$3=""),0,DATEDIF($E257,EOMONTH(Settings!$B$3,0)+1,"m")))))&lt;=$I257),(IFERROR(($F257-$G257)/$I257,0)),0),IF($J257="DDB",IF((MAX(0,MIN($I257,IF(OR($E257="",Settings!$B$3=""),0,DATEDIF($E257,EOMONTH(Settings!$B$3,0)+1,"m")))))=0,0,VDB($F257,$G257,$I257,(MAX(0,MIN($I257,IF(OR($E257="",Settings!$B$3=""),0,DATEDIF($E257,EOMONTH(Settings!$B$3,0)+1,"m")))))-1,(MAX(0,MIN($I257,IF(OR($E257="",Settings!$B$3=""),0,DATEDIF($E257,EOMONTH(Settings!$B$3,0)+1,"m"))))),2,TRUE)),0)))</f>
        <v/>
      </c>
      <c r="Q257" s="13">
        <f>IF($A257="","",IF($J257="SL",(MAX(0,MIN($I257,IF(OR($E257="",Settings!$B$3=""),0,DATEDIF($E257,EOMONTH(Settings!$B$3,0)+1,"m")))))*(IFERROR(($F257-$G257)/$I257,0)),IF($J257="DDB",IF((MAX(0,MIN($I257,IF(OR($E257="",Settings!$B$3=""),0,DATEDIF($E257,EOMONTH(Settings!$B$3,0)+1,"m")))))=0,0,VDB($F257,$G257,$I257,0,(MAX(0,MIN($I257,IF(OR($E257="",Settings!$B$3=""),0,DATEDIF($E257,EOMONTH(Settings!$B$3,0)+1,"m"))))),2,TRUE)),0)))</f>
        <v/>
      </c>
      <c r="R257" s="13">
        <f>IF($A257="","",MAX(0,$F257-$Q257))</f>
        <v/>
      </c>
    </row>
    <row r="258">
      <c r="A258" s="12" t="n"/>
      <c r="B258" s="12" t="n"/>
      <c r="C258" s="12" t="n"/>
      <c r="D258" s="14" t="n"/>
      <c r="E258" s="14" t="n"/>
      <c r="F258" s="13" t="n"/>
      <c r="G258" s="13" t="n"/>
      <c r="H258" s="12" t="n"/>
      <c r="I258" s="12">
        <f>IF($H258="","",$H258*12)</f>
        <v/>
      </c>
      <c r="J258" s="12" t="n"/>
      <c r="K258" s="12" t="n"/>
      <c r="L258" s="12" t="n"/>
      <c r="M258" s="12" t="n"/>
      <c r="N258" s="12" t="n"/>
      <c r="O258" s="12" t="n"/>
      <c r="P258" s="13">
        <f>IF($A258="","",IF($J258="SL",IF(AND((MAX(0,MIN($I258,IF(OR($E258="",Settings!$B$3=""),0,DATEDIF($E258,EOMONTH(Settings!$B$3,0)+1,"m")))))&gt;0,(MAX(0,MIN($I258,IF(OR($E258="",Settings!$B$3=""),0,DATEDIF($E258,EOMONTH(Settings!$B$3,0)+1,"m")))))&lt;=$I258),(IFERROR(($F258-$G258)/$I258,0)),0),IF($J258="DDB",IF((MAX(0,MIN($I258,IF(OR($E258="",Settings!$B$3=""),0,DATEDIF($E258,EOMONTH(Settings!$B$3,0)+1,"m")))))=0,0,VDB($F258,$G258,$I258,(MAX(0,MIN($I258,IF(OR($E258="",Settings!$B$3=""),0,DATEDIF($E258,EOMONTH(Settings!$B$3,0)+1,"m")))))-1,(MAX(0,MIN($I258,IF(OR($E258="",Settings!$B$3=""),0,DATEDIF($E258,EOMONTH(Settings!$B$3,0)+1,"m"))))),2,TRUE)),0)))</f>
        <v/>
      </c>
      <c r="Q258" s="13">
        <f>IF($A258="","",IF($J258="SL",(MAX(0,MIN($I258,IF(OR($E258="",Settings!$B$3=""),0,DATEDIF($E258,EOMONTH(Settings!$B$3,0)+1,"m")))))*(IFERROR(($F258-$G258)/$I258,0)),IF($J258="DDB",IF((MAX(0,MIN($I258,IF(OR($E258="",Settings!$B$3=""),0,DATEDIF($E258,EOMONTH(Settings!$B$3,0)+1,"m")))))=0,0,VDB($F258,$G258,$I258,0,(MAX(0,MIN($I258,IF(OR($E258="",Settings!$B$3=""),0,DATEDIF($E258,EOMONTH(Settings!$B$3,0)+1,"m"))))),2,TRUE)),0)))</f>
        <v/>
      </c>
      <c r="R258" s="13">
        <f>IF($A258="","",MAX(0,$F258-$Q258))</f>
        <v/>
      </c>
    </row>
    <row r="259">
      <c r="A259" s="12" t="n"/>
      <c r="B259" s="12" t="n"/>
      <c r="C259" s="12" t="n"/>
      <c r="D259" s="14" t="n"/>
      <c r="E259" s="14" t="n"/>
      <c r="F259" s="13" t="n"/>
      <c r="G259" s="13" t="n"/>
      <c r="H259" s="12" t="n"/>
      <c r="I259" s="12">
        <f>IF($H259="","",$H259*12)</f>
        <v/>
      </c>
      <c r="J259" s="12" t="n"/>
      <c r="K259" s="12" t="n"/>
      <c r="L259" s="12" t="n"/>
      <c r="M259" s="12" t="n"/>
      <c r="N259" s="12" t="n"/>
      <c r="O259" s="12" t="n"/>
      <c r="P259" s="13">
        <f>IF($A259="","",IF($J259="SL",IF(AND((MAX(0,MIN($I259,IF(OR($E259="",Settings!$B$3=""),0,DATEDIF($E259,EOMONTH(Settings!$B$3,0)+1,"m")))))&gt;0,(MAX(0,MIN($I259,IF(OR($E259="",Settings!$B$3=""),0,DATEDIF($E259,EOMONTH(Settings!$B$3,0)+1,"m")))))&lt;=$I259),(IFERROR(($F259-$G259)/$I259,0)),0),IF($J259="DDB",IF((MAX(0,MIN($I259,IF(OR($E259="",Settings!$B$3=""),0,DATEDIF($E259,EOMONTH(Settings!$B$3,0)+1,"m")))))=0,0,VDB($F259,$G259,$I259,(MAX(0,MIN($I259,IF(OR($E259="",Settings!$B$3=""),0,DATEDIF($E259,EOMONTH(Settings!$B$3,0)+1,"m")))))-1,(MAX(0,MIN($I259,IF(OR($E259="",Settings!$B$3=""),0,DATEDIF($E259,EOMONTH(Settings!$B$3,0)+1,"m"))))),2,TRUE)),0)))</f>
        <v/>
      </c>
      <c r="Q259" s="13">
        <f>IF($A259="","",IF($J259="SL",(MAX(0,MIN($I259,IF(OR($E259="",Settings!$B$3=""),0,DATEDIF($E259,EOMONTH(Settings!$B$3,0)+1,"m")))))*(IFERROR(($F259-$G259)/$I259,0)),IF($J259="DDB",IF((MAX(0,MIN($I259,IF(OR($E259="",Settings!$B$3=""),0,DATEDIF($E259,EOMONTH(Settings!$B$3,0)+1,"m")))))=0,0,VDB($F259,$G259,$I259,0,(MAX(0,MIN($I259,IF(OR($E259="",Settings!$B$3=""),0,DATEDIF($E259,EOMONTH(Settings!$B$3,0)+1,"m"))))),2,TRUE)),0)))</f>
        <v/>
      </c>
      <c r="R259" s="13">
        <f>IF($A259="","",MAX(0,$F259-$Q259))</f>
        <v/>
      </c>
    </row>
    <row r="260">
      <c r="A260" s="12" t="n"/>
      <c r="B260" s="12" t="n"/>
      <c r="C260" s="12" t="n"/>
      <c r="D260" s="14" t="n"/>
      <c r="E260" s="14" t="n"/>
      <c r="F260" s="13" t="n"/>
      <c r="G260" s="13" t="n"/>
      <c r="H260" s="12" t="n"/>
      <c r="I260" s="12">
        <f>IF($H260="","",$H260*12)</f>
        <v/>
      </c>
      <c r="J260" s="12" t="n"/>
      <c r="K260" s="12" t="n"/>
      <c r="L260" s="12" t="n"/>
      <c r="M260" s="12" t="n"/>
      <c r="N260" s="12" t="n"/>
      <c r="O260" s="12" t="n"/>
      <c r="P260" s="13">
        <f>IF($A260="","",IF($J260="SL",IF(AND((MAX(0,MIN($I260,IF(OR($E260="",Settings!$B$3=""),0,DATEDIF($E260,EOMONTH(Settings!$B$3,0)+1,"m")))))&gt;0,(MAX(0,MIN($I260,IF(OR($E260="",Settings!$B$3=""),0,DATEDIF($E260,EOMONTH(Settings!$B$3,0)+1,"m")))))&lt;=$I260),(IFERROR(($F260-$G260)/$I260,0)),0),IF($J260="DDB",IF((MAX(0,MIN($I260,IF(OR($E260="",Settings!$B$3=""),0,DATEDIF($E260,EOMONTH(Settings!$B$3,0)+1,"m")))))=0,0,VDB($F260,$G260,$I260,(MAX(0,MIN($I260,IF(OR($E260="",Settings!$B$3=""),0,DATEDIF($E260,EOMONTH(Settings!$B$3,0)+1,"m")))))-1,(MAX(0,MIN($I260,IF(OR($E260="",Settings!$B$3=""),0,DATEDIF($E260,EOMONTH(Settings!$B$3,0)+1,"m"))))),2,TRUE)),0)))</f>
        <v/>
      </c>
      <c r="Q260" s="13">
        <f>IF($A260="","",IF($J260="SL",(MAX(0,MIN($I260,IF(OR($E260="",Settings!$B$3=""),0,DATEDIF($E260,EOMONTH(Settings!$B$3,0)+1,"m")))))*(IFERROR(($F260-$G260)/$I260,0)),IF($J260="DDB",IF((MAX(0,MIN($I260,IF(OR($E260="",Settings!$B$3=""),0,DATEDIF($E260,EOMONTH(Settings!$B$3,0)+1,"m")))))=0,0,VDB($F260,$G260,$I260,0,(MAX(0,MIN($I260,IF(OR($E260="",Settings!$B$3=""),0,DATEDIF($E260,EOMONTH(Settings!$B$3,0)+1,"m"))))),2,TRUE)),0)))</f>
        <v/>
      </c>
      <c r="R260" s="13">
        <f>IF($A260="","",MAX(0,$F260-$Q260))</f>
        <v/>
      </c>
    </row>
    <row r="261">
      <c r="A261" s="12" t="n"/>
      <c r="B261" s="12" t="n"/>
      <c r="C261" s="12" t="n"/>
      <c r="D261" s="14" t="n"/>
      <c r="E261" s="14" t="n"/>
      <c r="F261" s="13" t="n"/>
      <c r="G261" s="13" t="n"/>
      <c r="H261" s="12" t="n"/>
      <c r="I261" s="12">
        <f>IF($H261="","",$H261*12)</f>
        <v/>
      </c>
      <c r="J261" s="12" t="n"/>
      <c r="K261" s="12" t="n"/>
      <c r="L261" s="12" t="n"/>
      <c r="M261" s="12" t="n"/>
      <c r="N261" s="12" t="n"/>
      <c r="O261" s="12" t="n"/>
      <c r="P261" s="13">
        <f>IF($A261="","",IF($J261="SL",IF(AND((MAX(0,MIN($I261,IF(OR($E261="",Settings!$B$3=""),0,DATEDIF($E261,EOMONTH(Settings!$B$3,0)+1,"m")))))&gt;0,(MAX(0,MIN($I261,IF(OR($E261="",Settings!$B$3=""),0,DATEDIF($E261,EOMONTH(Settings!$B$3,0)+1,"m")))))&lt;=$I261),(IFERROR(($F261-$G261)/$I261,0)),0),IF($J261="DDB",IF((MAX(0,MIN($I261,IF(OR($E261="",Settings!$B$3=""),0,DATEDIF($E261,EOMONTH(Settings!$B$3,0)+1,"m")))))=0,0,VDB($F261,$G261,$I261,(MAX(0,MIN($I261,IF(OR($E261="",Settings!$B$3=""),0,DATEDIF($E261,EOMONTH(Settings!$B$3,0)+1,"m")))))-1,(MAX(0,MIN($I261,IF(OR($E261="",Settings!$B$3=""),0,DATEDIF($E261,EOMONTH(Settings!$B$3,0)+1,"m"))))),2,TRUE)),0)))</f>
        <v/>
      </c>
      <c r="Q261" s="13">
        <f>IF($A261="","",IF($J261="SL",(MAX(0,MIN($I261,IF(OR($E261="",Settings!$B$3=""),0,DATEDIF($E261,EOMONTH(Settings!$B$3,0)+1,"m")))))*(IFERROR(($F261-$G261)/$I261,0)),IF($J261="DDB",IF((MAX(0,MIN($I261,IF(OR($E261="",Settings!$B$3=""),0,DATEDIF($E261,EOMONTH(Settings!$B$3,0)+1,"m")))))=0,0,VDB($F261,$G261,$I261,0,(MAX(0,MIN($I261,IF(OR($E261="",Settings!$B$3=""),0,DATEDIF($E261,EOMONTH(Settings!$B$3,0)+1,"m"))))),2,TRUE)),0)))</f>
        <v/>
      </c>
      <c r="R261" s="13">
        <f>IF($A261="","",MAX(0,$F261-$Q261))</f>
        <v/>
      </c>
    </row>
    <row r="262">
      <c r="A262" s="12" t="n"/>
      <c r="B262" s="12" t="n"/>
      <c r="C262" s="12" t="n"/>
      <c r="D262" s="14" t="n"/>
      <c r="E262" s="14" t="n"/>
      <c r="F262" s="13" t="n"/>
      <c r="G262" s="13" t="n"/>
      <c r="H262" s="12" t="n"/>
      <c r="I262" s="12">
        <f>IF($H262="","",$H262*12)</f>
        <v/>
      </c>
      <c r="J262" s="12" t="n"/>
      <c r="K262" s="12" t="n"/>
      <c r="L262" s="12" t="n"/>
      <c r="M262" s="12" t="n"/>
      <c r="N262" s="12" t="n"/>
      <c r="O262" s="12" t="n"/>
      <c r="P262" s="13">
        <f>IF($A262="","",IF($J262="SL",IF(AND((MAX(0,MIN($I262,IF(OR($E262="",Settings!$B$3=""),0,DATEDIF($E262,EOMONTH(Settings!$B$3,0)+1,"m")))))&gt;0,(MAX(0,MIN($I262,IF(OR($E262="",Settings!$B$3=""),0,DATEDIF($E262,EOMONTH(Settings!$B$3,0)+1,"m")))))&lt;=$I262),(IFERROR(($F262-$G262)/$I262,0)),0),IF($J262="DDB",IF((MAX(0,MIN($I262,IF(OR($E262="",Settings!$B$3=""),0,DATEDIF($E262,EOMONTH(Settings!$B$3,0)+1,"m")))))=0,0,VDB($F262,$G262,$I262,(MAX(0,MIN($I262,IF(OR($E262="",Settings!$B$3=""),0,DATEDIF($E262,EOMONTH(Settings!$B$3,0)+1,"m")))))-1,(MAX(0,MIN($I262,IF(OR($E262="",Settings!$B$3=""),0,DATEDIF($E262,EOMONTH(Settings!$B$3,0)+1,"m"))))),2,TRUE)),0)))</f>
        <v/>
      </c>
      <c r="Q262" s="13">
        <f>IF($A262="","",IF($J262="SL",(MAX(0,MIN($I262,IF(OR($E262="",Settings!$B$3=""),0,DATEDIF($E262,EOMONTH(Settings!$B$3,0)+1,"m")))))*(IFERROR(($F262-$G262)/$I262,0)),IF($J262="DDB",IF((MAX(0,MIN($I262,IF(OR($E262="",Settings!$B$3=""),0,DATEDIF($E262,EOMONTH(Settings!$B$3,0)+1,"m")))))=0,0,VDB($F262,$G262,$I262,0,(MAX(0,MIN($I262,IF(OR($E262="",Settings!$B$3=""),0,DATEDIF($E262,EOMONTH(Settings!$B$3,0)+1,"m"))))),2,TRUE)),0)))</f>
        <v/>
      </c>
      <c r="R262" s="13">
        <f>IF($A262="","",MAX(0,$F262-$Q262))</f>
        <v/>
      </c>
    </row>
    <row r="263">
      <c r="A263" s="12" t="n"/>
      <c r="B263" s="12" t="n"/>
      <c r="C263" s="12" t="n"/>
      <c r="D263" s="14" t="n"/>
      <c r="E263" s="14" t="n"/>
      <c r="F263" s="13" t="n"/>
      <c r="G263" s="13" t="n"/>
      <c r="H263" s="12" t="n"/>
      <c r="I263" s="12">
        <f>IF($H263="","",$H263*12)</f>
        <v/>
      </c>
      <c r="J263" s="12" t="n"/>
      <c r="K263" s="12" t="n"/>
      <c r="L263" s="12" t="n"/>
      <c r="M263" s="12" t="n"/>
      <c r="N263" s="12" t="n"/>
      <c r="O263" s="12" t="n"/>
      <c r="P263" s="13">
        <f>IF($A263="","",IF($J263="SL",IF(AND((MAX(0,MIN($I263,IF(OR($E263="",Settings!$B$3=""),0,DATEDIF($E263,EOMONTH(Settings!$B$3,0)+1,"m")))))&gt;0,(MAX(0,MIN($I263,IF(OR($E263="",Settings!$B$3=""),0,DATEDIF($E263,EOMONTH(Settings!$B$3,0)+1,"m")))))&lt;=$I263),(IFERROR(($F263-$G263)/$I263,0)),0),IF($J263="DDB",IF((MAX(0,MIN($I263,IF(OR($E263="",Settings!$B$3=""),0,DATEDIF($E263,EOMONTH(Settings!$B$3,0)+1,"m")))))=0,0,VDB($F263,$G263,$I263,(MAX(0,MIN($I263,IF(OR($E263="",Settings!$B$3=""),0,DATEDIF($E263,EOMONTH(Settings!$B$3,0)+1,"m")))))-1,(MAX(0,MIN($I263,IF(OR($E263="",Settings!$B$3=""),0,DATEDIF($E263,EOMONTH(Settings!$B$3,0)+1,"m"))))),2,TRUE)),0)))</f>
        <v/>
      </c>
      <c r="Q263" s="13">
        <f>IF($A263="","",IF($J263="SL",(MAX(0,MIN($I263,IF(OR($E263="",Settings!$B$3=""),0,DATEDIF($E263,EOMONTH(Settings!$B$3,0)+1,"m")))))*(IFERROR(($F263-$G263)/$I263,0)),IF($J263="DDB",IF((MAX(0,MIN($I263,IF(OR($E263="",Settings!$B$3=""),0,DATEDIF($E263,EOMONTH(Settings!$B$3,0)+1,"m")))))=0,0,VDB($F263,$G263,$I263,0,(MAX(0,MIN($I263,IF(OR($E263="",Settings!$B$3=""),0,DATEDIF($E263,EOMONTH(Settings!$B$3,0)+1,"m"))))),2,TRUE)),0)))</f>
        <v/>
      </c>
      <c r="R263" s="13">
        <f>IF($A263="","",MAX(0,$F263-$Q263))</f>
        <v/>
      </c>
    </row>
    <row r="264">
      <c r="A264" s="12" t="n"/>
      <c r="B264" s="12" t="n"/>
      <c r="C264" s="12" t="n"/>
      <c r="D264" s="14" t="n"/>
      <c r="E264" s="14" t="n"/>
      <c r="F264" s="13" t="n"/>
      <c r="G264" s="13" t="n"/>
      <c r="H264" s="12" t="n"/>
      <c r="I264" s="12">
        <f>IF($H264="","",$H264*12)</f>
        <v/>
      </c>
      <c r="J264" s="12" t="n"/>
      <c r="K264" s="12" t="n"/>
      <c r="L264" s="12" t="n"/>
      <c r="M264" s="12" t="n"/>
      <c r="N264" s="12" t="n"/>
      <c r="O264" s="12" t="n"/>
      <c r="P264" s="13">
        <f>IF($A264="","",IF($J264="SL",IF(AND((MAX(0,MIN($I264,IF(OR($E264="",Settings!$B$3=""),0,DATEDIF($E264,EOMONTH(Settings!$B$3,0)+1,"m")))))&gt;0,(MAX(0,MIN($I264,IF(OR($E264="",Settings!$B$3=""),0,DATEDIF($E264,EOMONTH(Settings!$B$3,0)+1,"m")))))&lt;=$I264),(IFERROR(($F264-$G264)/$I264,0)),0),IF($J264="DDB",IF((MAX(0,MIN($I264,IF(OR($E264="",Settings!$B$3=""),0,DATEDIF($E264,EOMONTH(Settings!$B$3,0)+1,"m")))))=0,0,VDB($F264,$G264,$I264,(MAX(0,MIN($I264,IF(OR($E264="",Settings!$B$3=""),0,DATEDIF($E264,EOMONTH(Settings!$B$3,0)+1,"m")))))-1,(MAX(0,MIN($I264,IF(OR($E264="",Settings!$B$3=""),0,DATEDIF($E264,EOMONTH(Settings!$B$3,0)+1,"m"))))),2,TRUE)),0)))</f>
        <v/>
      </c>
      <c r="Q264" s="13">
        <f>IF($A264="","",IF($J264="SL",(MAX(0,MIN($I264,IF(OR($E264="",Settings!$B$3=""),0,DATEDIF($E264,EOMONTH(Settings!$B$3,0)+1,"m")))))*(IFERROR(($F264-$G264)/$I264,0)),IF($J264="DDB",IF((MAX(0,MIN($I264,IF(OR($E264="",Settings!$B$3=""),0,DATEDIF($E264,EOMONTH(Settings!$B$3,0)+1,"m")))))=0,0,VDB($F264,$G264,$I264,0,(MAX(0,MIN($I264,IF(OR($E264="",Settings!$B$3=""),0,DATEDIF($E264,EOMONTH(Settings!$B$3,0)+1,"m"))))),2,TRUE)),0)))</f>
        <v/>
      </c>
      <c r="R264" s="13">
        <f>IF($A264="","",MAX(0,$F264-$Q264))</f>
        <v/>
      </c>
    </row>
    <row r="265">
      <c r="A265" s="12" t="n"/>
      <c r="B265" s="12" t="n"/>
      <c r="C265" s="12" t="n"/>
      <c r="D265" s="14" t="n"/>
      <c r="E265" s="14" t="n"/>
      <c r="F265" s="13" t="n"/>
      <c r="G265" s="13" t="n"/>
      <c r="H265" s="12" t="n"/>
      <c r="I265" s="12">
        <f>IF($H265="","",$H265*12)</f>
        <v/>
      </c>
      <c r="J265" s="12" t="n"/>
      <c r="K265" s="12" t="n"/>
      <c r="L265" s="12" t="n"/>
      <c r="M265" s="12" t="n"/>
      <c r="N265" s="12" t="n"/>
      <c r="O265" s="12" t="n"/>
      <c r="P265" s="13">
        <f>IF($A265="","",IF($J265="SL",IF(AND((MAX(0,MIN($I265,IF(OR($E265="",Settings!$B$3=""),0,DATEDIF($E265,EOMONTH(Settings!$B$3,0)+1,"m")))))&gt;0,(MAX(0,MIN($I265,IF(OR($E265="",Settings!$B$3=""),0,DATEDIF($E265,EOMONTH(Settings!$B$3,0)+1,"m")))))&lt;=$I265),(IFERROR(($F265-$G265)/$I265,0)),0),IF($J265="DDB",IF((MAX(0,MIN($I265,IF(OR($E265="",Settings!$B$3=""),0,DATEDIF($E265,EOMONTH(Settings!$B$3,0)+1,"m")))))=0,0,VDB($F265,$G265,$I265,(MAX(0,MIN($I265,IF(OR($E265="",Settings!$B$3=""),0,DATEDIF($E265,EOMONTH(Settings!$B$3,0)+1,"m")))))-1,(MAX(0,MIN($I265,IF(OR($E265="",Settings!$B$3=""),0,DATEDIF($E265,EOMONTH(Settings!$B$3,0)+1,"m"))))),2,TRUE)),0)))</f>
        <v/>
      </c>
      <c r="Q265" s="13">
        <f>IF($A265="","",IF($J265="SL",(MAX(0,MIN($I265,IF(OR($E265="",Settings!$B$3=""),0,DATEDIF($E265,EOMONTH(Settings!$B$3,0)+1,"m")))))*(IFERROR(($F265-$G265)/$I265,0)),IF($J265="DDB",IF((MAX(0,MIN($I265,IF(OR($E265="",Settings!$B$3=""),0,DATEDIF($E265,EOMONTH(Settings!$B$3,0)+1,"m")))))=0,0,VDB($F265,$G265,$I265,0,(MAX(0,MIN($I265,IF(OR($E265="",Settings!$B$3=""),0,DATEDIF($E265,EOMONTH(Settings!$B$3,0)+1,"m"))))),2,TRUE)),0)))</f>
        <v/>
      </c>
      <c r="R265" s="13">
        <f>IF($A265="","",MAX(0,$F265-$Q265))</f>
        <v/>
      </c>
    </row>
    <row r="266">
      <c r="A266" s="12" t="n"/>
      <c r="B266" s="12" t="n"/>
      <c r="C266" s="12" t="n"/>
      <c r="D266" s="14" t="n"/>
      <c r="E266" s="14" t="n"/>
      <c r="F266" s="13" t="n"/>
      <c r="G266" s="13" t="n"/>
      <c r="H266" s="12" t="n"/>
      <c r="I266" s="12">
        <f>IF($H266="","",$H266*12)</f>
        <v/>
      </c>
      <c r="J266" s="12" t="n"/>
      <c r="K266" s="12" t="n"/>
      <c r="L266" s="12" t="n"/>
      <c r="M266" s="12" t="n"/>
      <c r="N266" s="12" t="n"/>
      <c r="O266" s="12" t="n"/>
      <c r="P266" s="13">
        <f>IF($A266="","",IF($J266="SL",IF(AND((MAX(0,MIN($I266,IF(OR($E266="",Settings!$B$3=""),0,DATEDIF($E266,EOMONTH(Settings!$B$3,0)+1,"m")))))&gt;0,(MAX(0,MIN($I266,IF(OR($E266="",Settings!$B$3=""),0,DATEDIF($E266,EOMONTH(Settings!$B$3,0)+1,"m")))))&lt;=$I266),(IFERROR(($F266-$G266)/$I266,0)),0),IF($J266="DDB",IF((MAX(0,MIN($I266,IF(OR($E266="",Settings!$B$3=""),0,DATEDIF($E266,EOMONTH(Settings!$B$3,0)+1,"m")))))=0,0,VDB($F266,$G266,$I266,(MAX(0,MIN($I266,IF(OR($E266="",Settings!$B$3=""),0,DATEDIF($E266,EOMONTH(Settings!$B$3,0)+1,"m")))))-1,(MAX(0,MIN($I266,IF(OR($E266="",Settings!$B$3=""),0,DATEDIF($E266,EOMONTH(Settings!$B$3,0)+1,"m"))))),2,TRUE)),0)))</f>
        <v/>
      </c>
      <c r="Q266" s="13">
        <f>IF($A266="","",IF($J266="SL",(MAX(0,MIN($I266,IF(OR($E266="",Settings!$B$3=""),0,DATEDIF($E266,EOMONTH(Settings!$B$3,0)+1,"m")))))*(IFERROR(($F266-$G266)/$I266,0)),IF($J266="DDB",IF((MAX(0,MIN($I266,IF(OR($E266="",Settings!$B$3=""),0,DATEDIF($E266,EOMONTH(Settings!$B$3,0)+1,"m")))))=0,0,VDB($F266,$G266,$I266,0,(MAX(0,MIN($I266,IF(OR($E266="",Settings!$B$3=""),0,DATEDIF($E266,EOMONTH(Settings!$B$3,0)+1,"m"))))),2,TRUE)),0)))</f>
        <v/>
      </c>
      <c r="R266" s="13">
        <f>IF($A266="","",MAX(0,$F266-$Q266))</f>
        <v/>
      </c>
    </row>
    <row r="267">
      <c r="A267" s="12" t="n"/>
      <c r="B267" s="12" t="n"/>
      <c r="C267" s="12" t="n"/>
      <c r="D267" s="14" t="n"/>
      <c r="E267" s="14" t="n"/>
      <c r="F267" s="13" t="n"/>
      <c r="G267" s="13" t="n"/>
      <c r="H267" s="12" t="n"/>
      <c r="I267" s="12">
        <f>IF($H267="","",$H267*12)</f>
        <v/>
      </c>
      <c r="J267" s="12" t="n"/>
      <c r="K267" s="12" t="n"/>
      <c r="L267" s="12" t="n"/>
      <c r="M267" s="12" t="n"/>
      <c r="N267" s="12" t="n"/>
      <c r="O267" s="12" t="n"/>
      <c r="P267" s="13">
        <f>IF($A267="","",IF($J267="SL",IF(AND((MAX(0,MIN($I267,IF(OR($E267="",Settings!$B$3=""),0,DATEDIF($E267,EOMONTH(Settings!$B$3,0)+1,"m")))))&gt;0,(MAX(0,MIN($I267,IF(OR($E267="",Settings!$B$3=""),0,DATEDIF($E267,EOMONTH(Settings!$B$3,0)+1,"m")))))&lt;=$I267),(IFERROR(($F267-$G267)/$I267,0)),0),IF($J267="DDB",IF((MAX(0,MIN($I267,IF(OR($E267="",Settings!$B$3=""),0,DATEDIF($E267,EOMONTH(Settings!$B$3,0)+1,"m")))))=0,0,VDB($F267,$G267,$I267,(MAX(0,MIN($I267,IF(OR($E267="",Settings!$B$3=""),0,DATEDIF($E267,EOMONTH(Settings!$B$3,0)+1,"m")))))-1,(MAX(0,MIN($I267,IF(OR($E267="",Settings!$B$3=""),0,DATEDIF($E267,EOMONTH(Settings!$B$3,0)+1,"m"))))),2,TRUE)),0)))</f>
        <v/>
      </c>
      <c r="Q267" s="13">
        <f>IF($A267="","",IF($J267="SL",(MAX(0,MIN($I267,IF(OR($E267="",Settings!$B$3=""),0,DATEDIF($E267,EOMONTH(Settings!$B$3,0)+1,"m")))))*(IFERROR(($F267-$G267)/$I267,0)),IF($J267="DDB",IF((MAX(0,MIN($I267,IF(OR($E267="",Settings!$B$3=""),0,DATEDIF($E267,EOMONTH(Settings!$B$3,0)+1,"m")))))=0,0,VDB($F267,$G267,$I267,0,(MAX(0,MIN($I267,IF(OR($E267="",Settings!$B$3=""),0,DATEDIF($E267,EOMONTH(Settings!$B$3,0)+1,"m"))))),2,TRUE)),0)))</f>
        <v/>
      </c>
      <c r="R267" s="13">
        <f>IF($A267="","",MAX(0,$F267-$Q267))</f>
        <v/>
      </c>
    </row>
    <row r="268">
      <c r="A268" s="12" t="n"/>
      <c r="B268" s="12" t="n"/>
      <c r="C268" s="12" t="n"/>
      <c r="D268" s="14" t="n"/>
      <c r="E268" s="14" t="n"/>
      <c r="F268" s="13" t="n"/>
      <c r="G268" s="13" t="n"/>
      <c r="H268" s="12" t="n"/>
      <c r="I268" s="12">
        <f>IF($H268="","",$H268*12)</f>
        <v/>
      </c>
      <c r="J268" s="12" t="n"/>
      <c r="K268" s="12" t="n"/>
      <c r="L268" s="12" t="n"/>
      <c r="M268" s="12" t="n"/>
      <c r="N268" s="12" t="n"/>
      <c r="O268" s="12" t="n"/>
      <c r="P268" s="13">
        <f>IF($A268="","",IF($J268="SL",IF(AND((MAX(0,MIN($I268,IF(OR($E268="",Settings!$B$3=""),0,DATEDIF($E268,EOMONTH(Settings!$B$3,0)+1,"m")))))&gt;0,(MAX(0,MIN($I268,IF(OR($E268="",Settings!$B$3=""),0,DATEDIF($E268,EOMONTH(Settings!$B$3,0)+1,"m")))))&lt;=$I268),(IFERROR(($F268-$G268)/$I268,0)),0),IF($J268="DDB",IF((MAX(0,MIN($I268,IF(OR($E268="",Settings!$B$3=""),0,DATEDIF($E268,EOMONTH(Settings!$B$3,0)+1,"m")))))=0,0,VDB($F268,$G268,$I268,(MAX(0,MIN($I268,IF(OR($E268="",Settings!$B$3=""),0,DATEDIF($E268,EOMONTH(Settings!$B$3,0)+1,"m")))))-1,(MAX(0,MIN($I268,IF(OR($E268="",Settings!$B$3=""),0,DATEDIF($E268,EOMONTH(Settings!$B$3,0)+1,"m"))))),2,TRUE)),0)))</f>
        <v/>
      </c>
      <c r="Q268" s="13">
        <f>IF($A268="","",IF($J268="SL",(MAX(0,MIN($I268,IF(OR($E268="",Settings!$B$3=""),0,DATEDIF($E268,EOMONTH(Settings!$B$3,0)+1,"m")))))*(IFERROR(($F268-$G268)/$I268,0)),IF($J268="DDB",IF((MAX(0,MIN($I268,IF(OR($E268="",Settings!$B$3=""),0,DATEDIF($E268,EOMONTH(Settings!$B$3,0)+1,"m")))))=0,0,VDB($F268,$G268,$I268,0,(MAX(0,MIN($I268,IF(OR($E268="",Settings!$B$3=""),0,DATEDIF($E268,EOMONTH(Settings!$B$3,0)+1,"m"))))),2,TRUE)),0)))</f>
        <v/>
      </c>
      <c r="R268" s="13">
        <f>IF($A268="","",MAX(0,$F268-$Q268))</f>
        <v/>
      </c>
    </row>
    <row r="269">
      <c r="A269" s="12" t="n"/>
      <c r="B269" s="12" t="n"/>
      <c r="C269" s="12" t="n"/>
      <c r="D269" s="14" t="n"/>
      <c r="E269" s="14" t="n"/>
      <c r="F269" s="13" t="n"/>
      <c r="G269" s="13" t="n"/>
      <c r="H269" s="12" t="n"/>
      <c r="I269" s="12">
        <f>IF($H269="","",$H269*12)</f>
        <v/>
      </c>
      <c r="J269" s="12" t="n"/>
      <c r="K269" s="12" t="n"/>
      <c r="L269" s="12" t="n"/>
      <c r="M269" s="12" t="n"/>
      <c r="N269" s="12" t="n"/>
      <c r="O269" s="12" t="n"/>
      <c r="P269" s="13">
        <f>IF($A269="","",IF($J269="SL",IF(AND((MAX(0,MIN($I269,IF(OR($E269="",Settings!$B$3=""),0,DATEDIF($E269,EOMONTH(Settings!$B$3,0)+1,"m")))))&gt;0,(MAX(0,MIN($I269,IF(OR($E269="",Settings!$B$3=""),0,DATEDIF($E269,EOMONTH(Settings!$B$3,0)+1,"m")))))&lt;=$I269),(IFERROR(($F269-$G269)/$I269,0)),0),IF($J269="DDB",IF((MAX(0,MIN($I269,IF(OR($E269="",Settings!$B$3=""),0,DATEDIF($E269,EOMONTH(Settings!$B$3,0)+1,"m")))))=0,0,VDB($F269,$G269,$I269,(MAX(0,MIN($I269,IF(OR($E269="",Settings!$B$3=""),0,DATEDIF($E269,EOMONTH(Settings!$B$3,0)+1,"m")))))-1,(MAX(0,MIN($I269,IF(OR($E269="",Settings!$B$3=""),0,DATEDIF($E269,EOMONTH(Settings!$B$3,0)+1,"m"))))),2,TRUE)),0)))</f>
        <v/>
      </c>
      <c r="Q269" s="13">
        <f>IF($A269="","",IF($J269="SL",(MAX(0,MIN($I269,IF(OR($E269="",Settings!$B$3=""),0,DATEDIF($E269,EOMONTH(Settings!$B$3,0)+1,"m")))))*(IFERROR(($F269-$G269)/$I269,0)),IF($J269="DDB",IF((MAX(0,MIN($I269,IF(OR($E269="",Settings!$B$3=""),0,DATEDIF($E269,EOMONTH(Settings!$B$3,0)+1,"m")))))=0,0,VDB($F269,$G269,$I269,0,(MAX(0,MIN($I269,IF(OR($E269="",Settings!$B$3=""),0,DATEDIF($E269,EOMONTH(Settings!$B$3,0)+1,"m"))))),2,TRUE)),0)))</f>
        <v/>
      </c>
      <c r="R269" s="13">
        <f>IF($A269="","",MAX(0,$F269-$Q269))</f>
        <v/>
      </c>
    </row>
    <row r="270">
      <c r="A270" s="12" t="n"/>
      <c r="B270" s="12" t="n"/>
      <c r="C270" s="12" t="n"/>
      <c r="D270" s="14" t="n"/>
      <c r="E270" s="14" t="n"/>
      <c r="F270" s="13" t="n"/>
      <c r="G270" s="13" t="n"/>
      <c r="H270" s="12" t="n"/>
      <c r="I270" s="12">
        <f>IF($H270="","",$H270*12)</f>
        <v/>
      </c>
      <c r="J270" s="12" t="n"/>
      <c r="K270" s="12" t="n"/>
      <c r="L270" s="12" t="n"/>
      <c r="M270" s="12" t="n"/>
      <c r="N270" s="12" t="n"/>
      <c r="O270" s="12" t="n"/>
      <c r="P270" s="13">
        <f>IF($A270="","",IF($J270="SL",IF(AND((MAX(0,MIN($I270,IF(OR($E270="",Settings!$B$3=""),0,DATEDIF($E270,EOMONTH(Settings!$B$3,0)+1,"m")))))&gt;0,(MAX(0,MIN($I270,IF(OR($E270="",Settings!$B$3=""),0,DATEDIF($E270,EOMONTH(Settings!$B$3,0)+1,"m")))))&lt;=$I270),(IFERROR(($F270-$G270)/$I270,0)),0),IF($J270="DDB",IF((MAX(0,MIN($I270,IF(OR($E270="",Settings!$B$3=""),0,DATEDIF($E270,EOMONTH(Settings!$B$3,0)+1,"m")))))=0,0,VDB($F270,$G270,$I270,(MAX(0,MIN($I270,IF(OR($E270="",Settings!$B$3=""),0,DATEDIF($E270,EOMONTH(Settings!$B$3,0)+1,"m")))))-1,(MAX(0,MIN($I270,IF(OR($E270="",Settings!$B$3=""),0,DATEDIF($E270,EOMONTH(Settings!$B$3,0)+1,"m"))))),2,TRUE)),0)))</f>
        <v/>
      </c>
      <c r="Q270" s="13">
        <f>IF($A270="","",IF($J270="SL",(MAX(0,MIN($I270,IF(OR($E270="",Settings!$B$3=""),0,DATEDIF($E270,EOMONTH(Settings!$B$3,0)+1,"m")))))*(IFERROR(($F270-$G270)/$I270,0)),IF($J270="DDB",IF((MAX(0,MIN($I270,IF(OR($E270="",Settings!$B$3=""),0,DATEDIF($E270,EOMONTH(Settings!$B$3,0)+1,"m")))))=0,0,VDB($F270,$G270,$I270,0,(MAX(0,MIN($I270,IF(OR($E270="",Settings!$B$3=""),0,DATEDIF($E270,EOMONTH(Settings!$B$3,0)+1,"m"))))),2,TRUE)),0)))</f>
        <v/>
      </c>
      <c r="R270" s="13">
        <f>IF($A270="","",MAX(0,$F270-$Q270))</f>
        <v/>
      </c>
    </row>
    <row r="271">
      <c r="A271" s="12" t="n"/>
      <c r="B271" s="12" t="n"/>
      <c r="C271" s="12" t="n"/>
      <c r="D271" s="14" t="n"/>
      <c r="E271" s="14" t="n"/>
      <c r="F271" s="13" t="n"/>
      <c r="G271" s="13" t="n"/>
      <c r="H271" s="12" t="n"/>
      <c r="I271" s="12">
        <f>IF($H271="","",$H271*12)</f>
        <v/>
      </c>
      <c r="J271" s="12" t="n"/>
      <c r="K271" s="12" t="n"/>
      <c r="L271" s="12" t="n"/>
      <c r="M271" s="12" t="n"/>
      <c r="N271" s="12" t="n"/>
      <c r="O271" s="12" t="n"/>
      <c r="P271" s="13">
        <f>IF($A271="","",IF($J271="SL",IF(AND((MAX(0,MIN($I271,IF(OR($E271="",Settings!$B$3=""),0,DATEDIF($E271,EOMONTH(Settings!$B$3,0)+1,"m")))))&gt;0,(MAX(0,MIN($I271,IF(OR($E271="",Settings!$B$3=""),0,DATEDIF($E271,EOMONTH(Settings!$B$3,0)+1,"m")))))&lt;=$I271),(IFERROR(($F271-$G271)/$I271,0)),0),IF($J271="DDB",IF((MAX(0,MIN($I271,IF(OR($E271="",Settings!$B$3=""),0,DATEDIF($E271,EOMONTH(Settings!$B$3,0)+1,"m")))))=0,0,VDB($F271,$G271,$I271,(MAX(0,MIN($I271,IF(OR($E271="",Settings!$B$3=""),0,DATEDIF($E271,EOMONTH(Settings!$B$3,0)+1,"m")))))-1,(MAX(0,MIN($I271,IF(OR($E271="",Settings!$B$3=""),0,DATEDIF($E271,EOMONTH(Settings!$B$3,0)+1,"m"))))),2,TRUE)),0)))</f>
        <v/>
      </c>
      <c r="Q271" s="13">
        <f>IF($A271="","",IF($J271="SL",(MAX(0,MIN($I271,IF(OR($E271="",Settings!$B$3=""),0,DATEDIF($E271,EOMONTH(Settings!$B$3,0)+1,"m")))))*(IFERROR(($F271-$G271)/$I271,0)),IF($J271="DDB",IF((MAX(0,MIN($I271,IF(OR($E271="",Settings!$B$3=""),0,DATEDIF($E271,EOMONTH(Settings!$B$3,0)+1,"m")))))=0,0,VDB($F271,$G271,$I271,0,(MAX(0,MIN($I271,IF(OR($E271="",Settings!$B$3=""),0,DATEDIF($E271,EOMONTH(Settings!$B$3,0)+1,"m"))))),2,TRUE)),0)))</f>
        <v/>
      </c>
      <c r="R271" s="13">
        <f>IF($A271="","",MAX(0,$F271-$Q271))</f>
        <v/>
      </c>
    </row>
    <row r="272">
      <c r="A272" s="12" t="n"/>
      <c r="B272" s="12" t="n"/>
      <c r="C272" s="12" t="n"/>
      <c r="D272" s="14" t="n"/>
      <c r="E272" s="14" t="n"/>
      <c r="F272" s="13" t="n"/>
      <c r="G272" s="13" t="n"/>
      <c r="H272" s="12" t="n"/>
      <c r="I272" s="12">
        <f>IF($H272="","",$H272*12)</f>
        <v/>
      </c>
      <c r="J272" s="12" t="n"/>
      <c r="K272" s="12" t="n"/>
      <c r="L272" s="12" t="n"/>
      <c r="M272" s="12" t="n"/>
      <c r="N272" s="12" t="n"/>
      <c r="O272" s="12" t="n"/>
      <c r="P272" s="13">
        <f>IF($A272="","",IF($J272="SL",IF(AND((MAX(0,MIN($I272,IF(OR($E272="",Settings!$B$3=""),0,DATEDIF($E272,EOMONTH(Settings!$B$3,0)+1,"m")))))&gt;0,(MAX(0,MIN($I272,IF(OR($E272="",Settings!$B$3=""),0,DATEDIF($E272,EOMONTH(Settings!$B$3,0)+1,"m")))))&lt;=$I272),(IFERROR(($F272-$G272)/$I272,0)),0),IF($J272="DDB",IF((MAX(0,MIN($I272,IF(OR($E272="",Settings!$B$3=""),0,DATEDIF($E272,EOMONTH(Settings!$B$3,0)+1,"m")))))=0,0,VDB($F272,$G272,$I272,(MAX(0,MIN($I272,IF(OR($E272="",Settings!$B$3=""),0,DATEDIF($E272,EOMONTH(Settings!$B$3,0)+1,"m")))))-1,(MAX(0,MIN($I272,IF(OR($E272="",Settings!$B$3=""),0,DATEDIF($E272,EOMONTH(Settings!$B$3,0)+1,"m"))))),2,TRUE)),0)))</f>
        <v/>
      </c>
      <c r="Q272" s="13">
        <f>IF($A272="","",IF($J272="SL",(MAX(0,MIN($I272,IF(OR($E272="",Settings!$B$3=""),0,DATEDIF($E272,EOMONTH(Settings!$B$3,0)+1,"m")))))*(IFERROR(($F272-$G272)/$I272,0)),IF($J272="DDB",IF((MAX(0,MIN($I272,IF(OR($E272="",Settings!$B$3=""),0,DATEDIF($E272,EOMONTH(Settings!$B$3,0)+1,"m")))))=0,0,VDB($F272,$G272,$I272,0,(MAX(0,MIN($I272,IF(OR($E272="",Settings!$B$3=""),0,DATEDIF($E272,EOMONTH(Settings!$B$3,0)+1,"m"))))),2,TRUE)),0)))</f>
        <v/>
      </c>
      <c r="R272" s="13">
        <f>IF($A272="","",MAX(0,$F272-$Q272))</f>
        <v/>
      </c>
    </row>
    <row r="273">
      <c r="A273" s="12" t="n"/>
      <c r="B273" s="12" t="n"/>
      <c r="C273" s="12" t="n"/>
      <c r="D273" s="14" t="n"/>
      <c r="E273" s="14" t="n"/>
      <c r="F273" s="13" t="n"/>
      <c r="G273" s="13" t="n"/>
      <c r="H273" s="12" t="n"/>
      <c r="I273" s="12">
        <f>IF($H273="","",$H273*12)</f>
        <v/>
      </c>
      <c r="J273" s="12" t="n"/>
      <c r="K273" s="12" t="n"/>
      <c r="L273" s="12" t="n"/>
      <c r="M273" s="12" t="n"/>
      <c r="N273" s="12" t="n"/>
      <c r="O273" s="12" t="n"/>
      <c r="P273" s="13">
        <f>IF($A273="","",IF($J273="SL",IF(AND((MAX(0,MIN($I273,IF(OR($E273="",Settings!$B$3=""),0,DATEDIF($E273,EOMONTH(Settings!$B$3,0)+1,"m")))))&gt;0,(MAX(0,MIN($I273,IF(OR($E273="",Settings!$B$3=""),0,DATEDIF($E273,EOMONTH(Settings!$B$3,0)+1,"m")))))&lt;=$I273),(IFERROR(($F273-$G273)/$I273,0)),0),IF($J273="DDB",IF((MAX(0,MIN($I273,IF(OR($E273="",Settings!$B$3=""),0,DATEDIF($E273,EOMONTH(Settings!$B$3,0)+1,"m")))))=0,0,VDB($F273,$G273,$I273,(MAX(0,MIN($I273,IF(OR($E273="",Settings!$B$3=""),0,DATEDIF($E273,EOMONTH(Settings!$B$3,0)+1,"m")))))-1,(MAX(0,MIN($I273,IF(OR($E273="",Settings!$B$3=""),0,DATEDIF($E273,EOMONTH(Settings!$B$3,0)+1,"m"))))),2,TRUE)),0)))</f>
        <v/>
      </c>
      <c r="Q273" s="13">
        <f>IF($A273="","",IF($J273="SL",(MAX(0,MIN($I273,IF(OR($E273="",Settings!$B$3=""),0,DATEDIF($E273,EOMONTH(Settings!$B$3,0)+1,"m")))))*(IFERROR(($F273-$G273)/$I273,0)),IF($J273="DDB",IF((MAX(0,MIN($I273,IF(OR($E273="",Settings!$B$3=""),0,DATEDIF($E273,EOMONTH(Settings!$B$3,0)+1,"m")))))=0,0,VDB($F273,$G273,$I273,0,(MAX(0,MIN($I273,IF(OR($E273="",Settings!$B$3=""),0,DATEDIF($E273,EOMONTH(Settings!$B$3,0)+1,"m"))))),2,TRUE)),0)))</f>
        <v/>
      </c>
      <c r="R273" s="13">
        <f>IF($A273="","",MAX(0,$F273-$Q273))</f>
        <v/>
      </c>
    </row>
    <row r="274">
      <c r="A274" s="12" t="n"/>
      <c r="B274" s="12" t="n"/>
      <c r="C274" s="12" t="n"/>
      <c r="D274" s="14" t="n"/>
      <c r="E274" s="14" t="n"/>
      <c r="F274" s="13" t="n"/>
      <c r="G274" s="13" t="n"/>
      <c r="H274" s="12" t="n"/>
      <c r="I274" s="12">
        <f>IF($H274="","",$H274*12)</f>
        <v/>
      </c>
      <c r="J274" s="12" t="n"/>
      <c r="K274" s="12" t="n"/>
      <c r="L274" s="12" t="n"/>
      <c r="M274" s="12" t="n"/>
      <c r="N274" s="12" t="n"/>
      <c r="O274" s="12" t="n"/>
      <c r="P274" s="13">
        <f>IF($A274="","",IF($J274="SL",IF(AND((MAX(0,MIN($I274,IF(OR($E274="",Settings!$B$3=""),0,DATEDIF($E274,EOMONTH(Settings!$B$3,0)+1,"m")))))&gt;0,(MAX(0,MIN($I274,IF(OR($E274="",Settings!$B$3=""),0,DATEDIF($E274,EOMONTH(Settings!$B$3,0)+1,"m")))))&lt;=$I274),(IFERROR(($F274-$G274)/$I274,0)),0),IF($J274="DDB",IF((MAX(0,MIN($I274,IF(OR($E274="",Settings!$B$3=""),0,DATEDIF($E274,EOMONTH(Settings!$B$3,0)+1,"m")))))=0,0,VDB($F274,$G274,$I274,(MAX(0,MIN($I274,IF(OR($E274="",Settings!$B$3=""),0,DATEDIF($E274,EOMONTH(Settings!$B$3,0)+1,"m")))))-1,(MAX(0,MIN($I274,IF(OR($E274="",Settings!$B$3=""),0,DATEDIF($E274,EOMONTH(Settings!$B$3,0)+1,"m"))))),2,TRUE)),0)))</f>
        <v/>
      </c>
      <c r="Q274" s="13">
        <f>IF($A274="","",IF($J274="SL",(MAX(0,MIN($I274,IF(OR($E274="",Settings!$B$3=""),0,DATEDIF($E274,EOMONTH(Settings!$B$3,0)+1,"m")))))*(IFERROR(($F274-$G274)/$I274,0)),IF($J274="DDB",IF((MAX(0,MIN($I274,IF(OR($E274="",Settings!$B$3=""),0,DATEDIF($E274,EOMONTH(Settings!$B$3,0)+1,"m")))))=0,0,VDB($F274,$G274,$I274,0,(MAX(0,MIN($I274,IF(OR($E274="",Settings!$B$3=""),0,DATEDIF($E274,EOMONTH(Settings!$B$3,0)+1,"m"))))),2,TRUE)),0)))</f>
        <v/>
      </c>
      <c r="R274" s="13">
        <f>IF($A274="","",MAX(0,$F274-$Q274))</f>
        <v/>
      </c>
    </row>
    <row r="275">
      <c r="A275" s="12" t="n"/>
      <c r="B275" s="12" t="n"/>
      <c r="C275" s="12" t="n"/>
      <c r="D275" s="14" t="n"/>
      <c r="E275" s="14" t="n"/>
      <c r="F275" s="13" t="n"/>
      <c r="G275" s="13" t="n"/>
      <c r="H275" s="12" t="n"/>
      <c r="I275" s="12">
        <f>IF($H275="","",$H275*12)</f>
        <v/>
      </c>
      <c r="J275" s="12" t="n"/>
      <c r="K275" s="12" t="n"/>
      <c r="L275" s="12" t="n"/>
      <c r="M275" s="12" t="n"/>
      <c r="N275" s="12" t="n"/>
      <c r="O275" s="12" t="n"/>
      <c r="P275" s="13">
        <f>IF($A275="","",IF($J275="SL",IF(AND((MAX(0,MIN($I275,IF(OR($E275="",Settings!$B$3=""),0,DATEDIF($E275,EOMONTH(Settings!$B$3,0)+1,"m")))))&gt;0,(MAX(0,MIN($I275,IF(OR($E275="",Settings!$B$3=""),0,DATEDIF($E275,EOMONTH(Settings!$B$3,0)+1,"m")))))&lt;=$I275),(IFERROR(($F275-$G275)/$I275,0)),0),IF($J275="DDB",IF((MAX(0,MIN($I275,IF(OR($E275="",Settings!$B$3=""),0,DATEDIF($E275,EOMONTH(Settings!$B$3,0)+1,"m")))))=0,0,VDB($F275,$G275,$I275,(MAX(0,MIN($I275,IF(OR($E275="",Settings!$B$3=""),0,DATEDIF($E275,EOMONTH(Settings!$B$3,0)+1,"m")))))-1,(MAX(0,MIN($I275,IF(OR($E275="",Settings!$B$3=""),0,DATEDIF($E275,EOMONTH(Settings!$B$3,0)+1,"m"))))),2,TRUE)),0)))</f>
        <v/>
      </c>
      <c r="Q275" s="13">
        <f>IF($A275="","",IF($J275="SL",(MAX(0,MIN($I275,IF(OR($E275="",Settings!$B$3=""),0,DATEDIF($E275,EOMONTH(Settings!$B$3,0)+1,"m")))))*(IFERROR(($F275-$G275)/$I275,0)),IF($J275="DDB",IF((MAX(0,MIN($I275,IF(OR($E275="",Settings!$B$3=""),0,DATEDIF($E275,EOMONTH(Settings!$B$3,0)+1,"m")))))=0,0,VDB($F275,$G275,$I275,0,(MAX(0,MIN($I275,IF(OR($E275="",Settings!$B$3=""),0,DATEDIF($E275,EOMONTH(Settings!$B$3,0)+1,"m"))))),2,TRUE)),0)))</f>
        <v/>
      </c>
      <c r="R275" s="13">
        <f>IF($A275="","",MAX(0,$F275-$Q275))</f>
        <v/>
      </c>
    </row>
    <row r="276">
      <c r="A276" s="12" t="n"/>
      <c r="B276" s="12" t="n"/>
      <c r="C276" s="12" t="n"/>
      <c r="D276" s="14" t="n"/>
      <c r="E276" s="14" t="n"/>
      <c r="F276" s="13" t="n"/>
      <c r="G276" s="13" t="n"/>
      <c r="H276" s="12" t="n"/>
      <c r="I276" s="12">
        <f>IF($H276="","",$H276*12)</f>
        <v/>
      </c>
      <c r="J276" s="12" t="n"/>
      <c r="K276" s="12" t="n"/>
      <c r="L276" s="12" t="n"/>
      <c r="M276" s="12" t="n"/>
      <c r="N276" s="12" t="n"/>
      <c r="O276" s="12" t="n"/>
      <c r="P276" s="13">
        <f>IF($A276="","",IF($J276="SL",IF(AND((MAX(0,MIN($I276,IF(OR($E276="",Settings!$B$3=""),0,DATEDIF($E276,EOMONTH(Settings!$B$3,0)+1,"m")))))&gt;0,(MAX(0,MIN($I276,IF(OR($E276="",Settings!$B$3=""),0,DATEDIF($E276,EOMONTH(Settings!$B$3,0)+1,"m")))))&lt;=$I276),(IFERROR(($F276-$G276)/$I276,0)),0),IF($J276="DDB",IF((MAX(0,MIN($I276,IF(OR($E276="",Settings!$B$3=""),0,DATEDIF($E276,EOMONTH(Settings!$B$3,0)+1,"m")))))=0,0,VDB($F276,$G276,$I276,(MAX(0,MIN($I276,IF(OR($E276="",Settings!$B$3=""),0,DATEDIF($E276,EOMONTH(Settings!$B$3,0)+1,"m")))))-1,(MAX(0,MIN($I276,IF(OR($E276="",Settings!$B$3=""),0,DATEDIF($E276,EOMONTH(Settings!$B$3,0)+1,"m"))))),2,TRUE)),0)))</f>
        <v/>
      </c>
      <c r="Q276" s="13">
        <f>IF($A276="","",IF($J276="SL",(MAX(0,MIN($I276,IF(OR($E276="",Settings!$B$3=""),0,DATEDIF($E276,EOMONTH(Settings!$B$3,0)+1,"m")))))*(IFERROR(($F276-$G276)/$I276,0)),IF($J276="DDB",IF((MAX(0,MIN($I276,IF(OR($E276="",Settings!$B$3=""),0,DATEDIF($E276,EOMONTH(Settings!$B$3,0)+1,"m")))))=0,0,VDB($F276,$G276,$I276,0,(MAX(0,MIN($I276,IF(OR($E276="",Settings!$B$3=""),0,DATEDIF($E276,EOMONTH(Settings!$B$3,0)+1,"m"))))),2,TRUE)),0)))</f>
        <v/>
      </c>
      <c r="R276" s="13">
        <f>IF($A276="","",MAX(0,$F276-$Q276))</f>
        <v/>
      </c>
    </row>
    <row r="277">
      <c r="A277" s="12" t="n"/>
      <c r="B277" s="12" t="n"/>
      <c r="C277" s="12" t="n"/>
      <c r="D277" s="14" t="n"/>
      <c r="E277" s="14" t="n"/>
      <c r="F277" s="13" t="n"/>
      <c r="G277" s="13" t="n"/>
      <c r="H277" s="12" t="n"/>
      <c r="I277" s="12">
        <f>IF($H277="","",$H277*12)</f>
        <v/>
      </c>
      <c r="J277" s="12" t="n"/>
      <c r="K277" s="12" t="n"/>
      <c r="L277" s="12" t="n"/>
      <c r="M277" s="12" t="n"/>
      <c r="N277" s="12" t="n"/>
      <c r="O277" s="12" t="n"/>
      <c r="P277" s="13">
        <f>IF($A277="","",IF($J277="SL",IF(AND((MAX(0,MIN($I277,IF(OR($E277="",Settings!$B$3=""),0,DATEDIF($E277,EOMONTH(Settings!$B$3,0)+1,"m")))))&gt;0,(MAX(0,MIN($I277,IF(OR($E277="",Settings!$B$3=""),0,DATEDIF($E277,EOMONTH(Settings!$B$3,0)+1,"m")))))&lt;=$I277),(IFERROR(($F277-$G277)/$I277,0)),0),IF($J277="DDB",IF((MAX(0,MIN($I277,IF(OR($E277="",Settings!$B$3=""),0,DATEDIF($E277,EOMONTH(Settings!$B$3,0)+1,"m")))))=0,0,VDB($F277,$G277,$I277,(MAX(0,MIN($I277,IF(OR($E277="",Settings!$B$3=""),0,DATEDIF($E277,EOMONTH(Settings!$B$3,0)+1,"m")))))-1,(MAX(0,MIN($I277,IF(OR($E277="",Settings!$B$3=""),0,DATEDIF($E277,EOMONTH(Settings!$B$3,0)+1,"m"))))),2,TRUE)),0)))</f>
        <v/>
      </c>
      <c r="Q277" s="13">
        <f>IF($A277="","",IF($J277="SL",(MAX(0,MIN($I277,IF(OR($E277="",Settings!$B$3=""),0,DATEDIF($E277,EOMONTH(Settings!$B$3,0)+1,"m")))))*(IFERROR(($F277-$G277)/$I277,0)),IF($J277="DDB",IF((MAX(0,MIN($I277,IF(OR($E277="",Settings!$B$3=""),0,DATEDIF($E277,EOMONTH(Settings!$B$3,0)+1,"m")))))=0,0,VDB($F277,$G277,$I277,0,(MAX(0,MIN($I277,IF(OR($E277="",Settings!$B$3=""),0,DATEDIF($E277,EOMONTH(Settings!$B$3,0)+1,"m"))))),2,TRUE)),0)))</f>
        <v/>
      </c>
      <c r="R277" s="13">
        <f>IF($A277="","",MAX(0,$F277-$Q277))</f>
        <v/>
      </c>
    </row>
    <row r="278">
      <c r="A278" s="12" t="n"/>
      <c r="B278" s="12" t="n"/>
      <c r="C278" s="12" t="n"/>
      <c r="D278" s="14" t="n"/>
      <c r="E278" s="14" t="n"/>
      <c r="F278" s="13" t="n"/>
      <c r="G278" s="13" t="n"/>
      <c r="H278" s="12" t="n"/>
      <c r="I278" s="12">
        <f>IF($H278="","",$H278*12)</f>
        <v/>
      </c>
      <c r="J278" s="12" t="n"/>
      <c r="K278" s="12" t="n"/>
      <c r="L278" s="12" t="n"/>
      <c r="M278" s="12" t="n"/>
      <c r="N278" s="12" t="n"/>
      <c r="O278" s="12" t="n"/>
      <c r="P278" s="13">
        <f>IF($A278="","",IF($J278="SL",IF(AND((MAX(0,MIN($I278,IF(OR($E278="",Settings!$B$3=""),0,DATEDIF($E278,EOMONTH(Settings!$B$3,0)+1,"m")))))&gt;0,(MAX(0,MIN($I278,IF(OR($E278="",Settings!$B$3=""),0,DATEDIF($E278,EOMONTH(Settings!$B$3,0)+1,"m")))))&lt;=$I278),(IFERROR(($F278-$G278)/$I278,0)),0),IF($J278="DDB",IF((MAX(0,MIN($I278,IF(OR($E278="",Settings!$B$3=""),0,DATEDIF($E278,EOMONTH(Settings!$B$3,0)+1,"m")))))=0,0,VDB($F278,$G278,$I278,(MAX(0,MIN($I278,IF(OR($E278="",Settings!$B$3=""),0,DATEDIF($E278,EOMONTH(Settings!$B$3,0)+1,"m")))))-1,(MAX(0,MIN($I278,IF(OR($E278="",Settings!$B$3=""),0,DATEDIF($E278,EOMONTH(Settings!$B$3,0)+1,"m"))))),2,TRUE)),0)))</f>
        <v/>
      </c>
      <c r="Q278" s="13">
        <f>IF($A278="","",IF($J278="SL",(MAX(0,MIN($I278,IF(OR($E278="",Settings!$B$3=""),0,DATEDIF($E278,EOMONTH(Settings!$B$3,0)+1,"m")))))*(IFERROR(($F278-$G278)/$I278,0)),IF($J278="DDB",IF((MAX(0,MIN($I278,IF(OR($E278="",Settings!$B$3=""),0,DATEDIF($E278,EOMONTH(Settings!$B$3,0)+1,"m")))))=0,0,VDB($F278,$G278,$I278,0,(MAX(0,MIN($I278,IF(OR($E278="",Settings!$B$3=""),0,DATEDIF($E278,EOMONTH(Settings!$B$3,0)+1,"m"))))),2,TRUE)),0)))</f>
        <v/>
      </c>
      <c r="R278" s="13">
        <f>IF($A278="","",MAX(0,$F278-$Q278))</f>
        <v/>
      </c>
    </row>
    <row r="279">
      <c r="A279" s="12" t="n"/>
      <c r="B279" s="12" t="n"/>
      <c r="C279" s="12" t="n"/>
      <c r="D279" s="14" t="n"/>
      <c r="E279" s="14" t="n"/>
      <c r="F279" s="13" t="n"/>
      <c r="G279" s="13" t="n"/>
      <c r="H279" s="12" t="n"/>
      <c r="I279" s="12">
        <f>IF($H279="","",$H279*12)</f>
        <v/>
      </c>
      <c r="J279" s="12" t="n"/>
      <c r="K279" s="12" t="n"/>
      <c r="L279" s="12" t="n"/>
      <c r="M279" s="12" t="n"/>
      <c r="N279" s="12" t="n"/>
      <c r="O279" s="12" t="n"/>
      <c r="P279" s="13">
        <f>IF($A279="","",IF($J279="SL",IF(AND((MAX(0,MIN($I279,IF(OR($E279="",Settings!$B$3=""),0,DATEDIF($E279,EOMONTH(Settings!$B$3,0)+1,"m")))))&gt;0,(MAX(0,MIN($I279,IF(OR($E279="",Settings!$B$3=""),0,DATEDIF($E279,EOMONTH(Settings!$B$3,0)+1,"m")))))&lt;=$I279),(IFERROR(($F279-$G279)/$I279,0)),0),IF($J279="DDB",IF((MAX(0,MIN($I279,IF(OR($E279="",Settings!$B$3=""),0,DATEDIF($E279,EOMONTH(Settings!$B$3,0)+1,"m")))))=0,0,VDB($F279,$G279,$I279,(MAX(0,MIN($I279,IF(OR($E279="",Settings!$B$3=""),0,DATEDIF($E279,EOMONTH(Settings!$B$3,0)+1,"m")))))-1,(MAX(0,MIN($I279,IF(OR($E279="",Settings!$B$3=""),0,DATEDIF($E279,EOMONTH(Settings!$B$3,0)+1,"m"))))),2,TRUE)),0)))</f>
        <v/>
      </c>
      <c r="Q279" s="13">
        <f>IF($A279="","",IF($J279="SL",(MAX(0,MIN($I279,IF(OR($E279="",Settings!$B$3=""),0,DATEDIF($E279,EOMONTH(Settings!$B$3,0)+1,"m")))))*(IFERROR(($F279-$G279)/$I279,0)),IF($J279="DDB",IF((MAX(0,MIN($I279,IF(OR($E279="",Settings!$B$3=""),0,DATEDIF($E279,EOMONTH(Settings!$B$3,0)+1,"m")))))=0,0,VDB($F279,$G279,$I279,0,(MAX(0,MIN($I279,IF(OR($E279="",Settings!$B$3=""),0,DATEDIF($E279,EOMONTH(Settings!$B$3,0)+1,"m"))))),2,TRUE)),0)))</f>
        <v/>
      </c>
      <c r="R279" s="13">
        <f>IF($A279="","",MAX(0,$F279-$Q279))</f>
        <v/>
      </c>
    </row>
    <row r="280">
      <c r="A280" s="12" t="n"/>
      <c r="B280" s="12" t="n"/>
      <c r="C280" s="12" t="n"/>
      <c r="D280" s="14" t="n"/>
      <c r="E280" s="14" t="n"/>
      <c r="F280" s="13" t="n"/>
      <c r="G280" s="13" t="n"/>
      <c r="H280" s="12" t="n"/>
      <c r="I280" s="12">
        <f>IF($H280="","",$H280*12)</f>
        <v/>
      </c>
      <c r="J280" s="12" t="n"/>
      <c r="K280" s="12" t="n"/>
      <c r="L280" s="12" t="n"/>
      <c r="M280" s="12" t="n"/>
      <c r="N280" s="12" t="n"/>
      <c r="O280" s="12" t="n"/>
      <c r="P280" s="13">
        <f>IF($A280="","",IF($J280="SL",IF(AND((MAX(0,MIN($I280,IF(OR($E280="",Settings!$B$3=""),0,DATEDIF($E280,EOMONTH(Settings!$B$3,0)+1,"m")))))&gt;0,(MAX(0,MIN($I280,IF(OR($E280="",Settings!$B$3=""),0,DATEDIF($E280,EOMONTH(Settings!$B$3,0)+1,"m")))))&lt;=$I280),(IFERROR(($F280-$G280)/$I280,0)),0),IF($J280="DDB",IF((MAX(0,MIN($I280,IF(OR($E280="",Settings!$B$3=""),0,DATEDIF($E280,EOMONTH(Settings!$B$3,0)+1,"m")))))=0,0,VDB($F280,$G280,$I280,(MAX(0,MIN($I280,IF(OR($E280="",Settings!$B$3=""),0,DATEDIF($E280,EOMONTH(Settings!$B$3,0)+1,"m")))))-1,(MAX(0,MIN($I280,IF(OR($E280="",Settings!$B$3=""),0,DATEDIF($E280,EOMONTH(Settings!$B$3,0)+1,"m"))))),2,TRUE)),0)))</f>
        <v/>
      </c>
      <c r="Q280" s="13">
        <f>IF($A280="","",IF($J280="SL",(MAX(0,MIN($I280,IF(OR($E280="",Settings!$B$3=""),0,DATEDIF($E280,EOMONTH(Settings!$B$3,0)+1,"m")))))*(IFERROR(($F280-$G280)/$I280,0)),IF($J280="DDB",IF((MAX(0,MIN($I280,IF(OR($E280="",Settings!$B$3=""),0,DATEDIF($E280,EOMONTH(Settings!$B$3,0)+1,"m")))))=0,0,VDB($F280,$G280,$I280,0,(MAX(0,MIN($I280,IF(OR($E280="",Settings!$B$3=""),0,DATEDIF($E280,EOMONTH(Settings!$B$3,0)+1,"m"))))),2,TRUE)),0)))</f>
        <v/>
      </c>
      <c r="R280" s="13">
        <f>IF($A280="","",MAX(0,$F280-$Q280))</f>
        <v/>
      </c>
    </row>
    <row r="281">
      <c r="A281" s="12" t="n"/>
      <c r="B281" s="12" t="n"/>
      <c r="C281" s="12" t="n"/>
      <c r="D281" s="14" t="n"/>
      <c r="E281" s="14" t="n"/>
      <c r="F281" s="13" t="n"/>
      <c r="G281" s="13" t="n"/>
      <c r="H281" s="12" t="n"/>
      <c r="I281" s="12">
        <f>IF($H281="","",$H281*12)</f>
        <v/>
      </c>
      <c r="J281" s="12" t="n"/>
      <c r="K281" s="12" t="n"/>
      <c r="L281" s="12" t="n"/>
      <c r="M281" s="12" t="n"/>
      <c r="N281" s="12" t="n"/>
      <c r="O281" s="12" t="n"/>
      <c r="P281" s="13">
        <f>IF($A281="","",IF($J281="SL",IF(AND((MAX(0,MIN($I281,IF(OR($E281="",Settings!$B$3=""),0,DATEDIF($E281,EOMONTH(Settings!$B$3,0)+1,"m")))))&gt;0,(MAX(0,MIN($I281,IF(OR($E281="",Settings!$B$3=""),0,DATEDIF($E281,EOMONTH(Settings!$B$3,0)+1,"m")))))&lt;=$I281),(IFERROR(($F281-$G281)/$I281,0)),0),IF($J281="DDB",IF((MAX(0,MIN($I281,IF(OR($E281="",Settings!$B$3=""),0,DATEDIF($E281,EOMONTH(Settings!$B$3,0)+1,"m")))))=0,0,VDB($F281,$G281,$I281,(MAX(0,MIN($I281,IF(OR($E281="",Settings!$B$3=""),0,DATEDIF($E281,EOMONTH(Settings!$B$3,0)+1,"m")))))-1,(MAX(0,MIN($I281,IF(OR($E281="",Settings!$B$3=""),0,DATEDIF($E281,EOMONTH(Settings!$B$3,0)+1,"m"))))),2,TRUE)),0)))</f>
        <v/>
      </c>
      <c r="Q281" s="13">
        <f>IF($A281="","",IF($J281="SL",(MAX(0,MIN($I281,IF(OR($E281="",Settings!$B$3=""),0,DATEDIF($E281,EOMONTH(Settings!$B$3,0)+1,"m")))))*(IFERROR(($F281-$G281)/$I281,0)),IF($J281="DDB",IF((MAX(0,MIN($I281,IF(OR($E281="",Settings!$B$3=""),0,DATEDIF($E281,EOMONTH(Settings!$B$3,0)+1,"m")))))=0,0,VDB($F281,$G281,$I281,0,(MAX(0,MIN($I281,IF(OR($E281="",Settings!$B$3=""),0,DATEDIF($E281,EOMONTH(Settings!$B$3,0)+1,"m"))))),2,TRUE)),0)))</f>
        <v/>
      </c>
      <c r="R281" s="13">
        <f>IF($A281="","",MAX(0,$F281-$Q281))</f>
        <v/>
      </c>
    </row>
    <row r="282">
      <c r="A282" s="12" t="n"/>
      <c r="B282" s="12" t="n"/>
      <c r="C282" s="12" t="n"/>
      <c r="D282" s="14" t="n"/>
      <c r="E282" s="14" t="n"/>
      <c r="F282" s="13" t="n"/>
      <c r="G282" s="13" t="n"/>
      <c r="H282" s="12" t="n"/>
      <c r="I282" s="12">
        <f>IF($H282="","",$H282*12)</f>
        <v/>
      </c>
      <c r="J282" s="12" t="n"/>
      <c r="K282" s="12" t="n"/>
      <c r="L282" s="12" t="n"/>
      <c r="M282" s="12" t="n"/>
      <c r="N282" s="12" t="n"/>
      <c r="O282" s="12" t="n"/>
      <c r="P282" s="13">
        <f>IF($A282="","",IF($J282="SL",IF(AND((MAX(0,MIN($I282,IF(OR($E282="",Settings!$B$3=""),0,DATEDIF($E282,EOMONTH(Settings!$B$3,0)+1,"m")))))&gt;0,(MAX(0,MIN($I282,IF(OR($E282="",Settings!$B$3=""),0,DATEDIF($E282,EOMONTH(Settings!$B$3,0)+1,"m")))))&lt;=$I282),(IFERROR(($F282-$G282)/$I282,0)),0),IF($J282="DDB",IF((MAX(0,MIN($I282,IF(OR($E282="",Settings!$B$3=""),0,DATEDIF($E282,EOMONTH(Settings!$B$3,0)+1,"m")))))=0,0,VDB($F282,$G282,$I282,(MAX(0,MIN($I282,IF(OR($E282="",Settings!$B$3=""),0,DATEDIF($E282,EOMONTH(Settings!$B$3,0)+1,"m")))))-1,(MAX(0,MIN($I282,IF(OR($E282="",Settings!$B$3=""),0,DATEDIF($E282,EOMONTH(Settings!$B$3,0)+1,"m"))))),2,TRUE)),0)))</f>
        <v/>
      </c>
      <c r="Q282" s="13">
        <f>IF($A282="","",IF($J282="SL",(MAX(0,MIN($I282,IF(OR($E282="",Settings!$B$3=""),0,DATEDIF($E282,EOMONTH(Settings!$B$3,0)+1,"m")))))*(IFERROR(($F282-$G282)/$I282,0)),IF($J282="DDB",IF((MAX(0,MIN($I282,IF(OR($E282="",Settings!$B$3=""),0,DATEDIF($E282,EOMONTH(Settings!$B$3,0)+1,"m")))))=0,0,VDB($F282,$G282,$I282,0,(MAX(0,MIN($I282,IF(OR($E282="",Settings!$B$3=""),0,DATEDIF($E282,EOMONTH(Settings!$B$3,0)+1,"m"))))),2,TRUE)),0)))</f>
        <v/>
      </c>
      <c r="R282" s="13">
        <f>IF($A282="","",MAX(0,$F282-$Q282))</f>
        <v/>
      </c>
    </row>
    <row r="283">
      <c r="A283" s="12" t="n"/>
      <c r="B283" s="12" t="n"/>
      <c r="C283" s="12" t="n"/>
      <c r="D283" s="14" t="n"/>
      <c r="E283" s="14" t="n"/>
      <c r="F283" s="13" t="n"/>
      <c r="G283" s="13" t="n"/>
      <c r="H283" s="12" t="n"/>
      <c r="I283" s="12">
        <f>IF($H283="","",$H283*12)</f>
        <v/>
      </c>
      <c r="J283" s="12" t="n"/>
      <c r="K283" s="12" t="n"/>
      <c r="L283" s="12" t="n"/>
      <c r="M283" s="12" t="n"/>
      <c r="N283" s="12" t="n"/>
      <c r="O283" s="12" t="n"/>
      <c r="P283" s="13">
        <f>IF($A283="","",IF($J283="SL",IF(AND((MAX(0,MIN($I283,IF(OR($E283="",Settings!$B$3=""),0,DATEDIF($E283,EOMONTH(Settings!$B$3,0)+1,"m")))))&gt;0,(MAX(0,MIN($I283,IF(OR($E283="",Settings!$B$3=""),0,DATEDIF($E283,EOMONTH(Settings!$B$3,0)+1,"m")))))&lt;=$I283),(IFERROR(($F283-$G283)/$I283,0)),0),IF($J283="DDB",IF((MAX(0,MIN($I283,IF(OR($E283="",Settings!$B$3=""),0,DATEDIF($E283,EOMONTH(Settings!$B$3,0)+1,"m")))))=0,0,VDB($F283,$G283,$I283,(MAX(0,MIN($I283,IF(OR($E283="",Settings!$B$3=""),0,DATEDIF($E283,EOMONTH(Settings!$B$3,0)+1,"m")))))-1,(MAX(0,MIN($I283,IF(OR($E283="",Settings!$B$3=""),0,DATEDIF($E283,EOMONTH(Settings!$B$3,0)+1,"m"))))),2,TRUE)),0)))</f>
        <v/>
      </c>
      <c r="Q283" s="13">
        <f>IF($A283="","",IF($J283="SL",(MAX(0,MIN($I283,IF(OR($E283="",Settings!$B$3=""),0,DATEDIF($E283,EOMONTH(Settings!$B$3,0)+1,"m")))))*(IFERROR(($F283-$G283)/$I283,0)),IF($J283="DDB",IF((MAX(0,MIN($I283,IF(OR($E283="",Settings!$B$3=""),0,DATEDIF($E283,EOMONTH(Settings!$B$3,0)+1,"m")))))=0,0,VDB($F283,$G283,$I283,0,(MAX(0,MIN($I283,IF(OR($E283="",Settings!$B$3=""),0,DATEDIF($E283,EOMONTH(Settings!$B$3,0)+1,"m"))))),2,TRUE)),0)))</f>
        <v/>
      </c>
      <c r="R283" s="13">
        <f>IF($A283="","",MAX(0,$F283-$Q283))</f>
        <v/>
      </c>
    </row>
    <row r="284">
      <c r="A284" s="12" t="n"/>
      <c r="B284" s="12" t="n"/>
      <c r="C284" s="12" t="n"/>
      <c r="D284" s="14" t="n"/>
      <c r="E284" s="14" t="n"/>
      <c r="F284" s="13" t="n"/>
      <c r="G284" s="13" t="n"/>
      <c r="H284" s="12" t="n"/>
      <c r="I284" s="12">
        <f>IF($H284="","",$H284*12)</f>
        <v/>
      </c>
      <c r="J284" s="12" t="n"/>
      <c r="K284" s="12" t="n"/>
      <c r="L284" s="12" t="n"/>
      <c r="M284" s="12" t="n"/>
      <c r="N284" s="12" t="n"/>
      <c r="O284" s="12" t="n"/>
      <c r="P284" s="13">
        <f>IF($A284="","",IF($J284="SL",IF(AND((MAX(0,MIN($I284,IF(OR($E284="",Settings!$B$3=""),0,DATEDIF($E284,EOMONTH(Settings!$B$3,0)+1,"m")))))&gt;0,(MAX(0,MIN($I284,IF(OR($E284="",Settings!$B$3=""),0,DATEDIF($E284,EOMONTH(Settings!$B$3,0)+1,"m")))))&lt;=$I284),(IFERROR(($F284-$G284)/$I284,0)),0),IF($J284="DDB",IF((MAX(0,MIN($I284,IF(OR($E284="",Settings!$B$3=""),0,DATEDIF($E284,EOMONTH(Settings!$B$3,0)+1,"m")))))=0,0,VDB($F284,$G284,$I284,(MAX(0,MIN($I284,IF(OR($E284="",Settings!$B$3=""),0,DATEDIF($E284,EOMONTH(Settings!$B$3,0)+1,"m")))))-1,(MAX(0,MIN($I284,IF(OR($E284="",Settings!$B$3=""),0,DATEDIF($E284,EOMONTH(Settings!$B$3,0)+1,"m"))))),2,TRUE)),0)))</f>
        <v/>
      </c>
      <c r="Q284" s="13">
        <f>IF($A284="","",IF($J284="SL",(MAX(0,MIN($I284,IF(OR($E284="",Settings!$B$3=""),0,DATEDIF($E284,EOMONTH(Settings!$B$3,0)+1,"m")))))*(IFERROR(($F284-$G284)/$I284,0)),IF($J284="DDB",IF((MAX(0,MIN($I284,IF(OR($E284="",Settings!$B$3=""),0,DATEDIF($E284,EOMONTH(Settings!$B$3,0)+1,"m")))))=0,0,VDB($F284,$G284,$I284,0,(MAX(0,MIN($I284,IF(OR($E284="",Settings!$B$3=""),0,DATEDIF($E284,EOMONTH(Settings!$B$3,0)+1,"m"))))),2,TRUE)),0)))</f>
        <v/>
      </c>
      <c r="R284" s="13">
        <f>IF($A284="","",MAX(0,$F284-$Q284))</f>
        <v/>
      </c>
    </row>
    <row r="285">
      <c r="A285" s="12" t="n"/>
      <c r="B285" s="12" t="n"/>
      <c r="C285" s="12" t="n"/>
      <c r="D285" s="14" t="n"/>
      <c r="E285" s="14" t="n"/>
      <c r="F285" s="13" t="n"/>
      <c r="G285" s="13" t="n"/>
      <c r="H285" s="12" t="n"/>
      <c r="I285" s="12">
        <f>IF($H285="","",$H285*12)</f>
        <v/>
      </c>
      <c r="J285" s="12" t="n"/>
      <c r="K285" s="12" t="n"/>
      <c r="L285" s="12" t="n"/>
      <c r="M285" s="12" t="n"/>
      <c r="N285" s="12" t="n"/>
      <c r="O285" s="12" t="n"/>
      <c r="P285" s="13">
        <f>IF($A285="","",IF($J285="SL",IF(AND((MAX(0,MIN($I285,IF(OR($E285="",Settings!$B$3=""),0,DATEDIF($E285,EOMONTH(Settings!$B$3,0)+1,"m")))))&gt;0,(MAX(0,MIN($I285,IF(OR($E285="",Settings!$B$3=""),0,DATEDIF($E285,EOMONTH(Settings!$B$3,0)+1,"m")))))&lt;=$I285),(IFERROR(($F285-$G285)/$I285,0)),0),IF($J285="DDB",IF((MAX(0,MIN($I285,IF(OR($E285="",Settings!$B$3=""),0,DATEDIF($E285,EOMONTH(Settings!$B$3,0)+1,"m")))))=0,0,VDB($F285,$G285,$I285,(MAX(0,MIN($I285,IF(OR($E285="",Settings!$B$3=""),0,DATEDIF($E285,EOMONTH(Settings!$B$3,0)+1,"m")))))-1,(MAX(0,MIN($I285,IF(OR($E285="",Settings!$B$3=""),0,DATEDIF($E285,EOMONTH(Settings!$B$3,0)+1,"m"))))),2,TRUE)),0)))</f>
        <v/>
      </c>
      <c r="Q285" s="13">
        <f>IF($A285="","",IF($J285="SL",(MAX(0,MIN($I285,IF(OR($E285="",Settings!$B$3=""),0,DATEDIF($E285,EOMONTH(Settings!$B$3,0)+1,"m")))))*(IFERROR(($F285-$G285)/$I285,0)),IF($J285="DDB",IF((MAX(0,MIN($I285,IF(OR($E285="",Settings!$B$3=""),0,DATEDIF($E285,EOMONTH(Settings!$B$3,0)+1,"m")))))=0,0,VDB($F285,$G285,$I285,0,(MAX(0,MIN($I285,IF(OR($E285="",Settings!$B$3=""),0,DATEDIF($E285,EOMONTH(Settings!$B$3,0)+1,"m"))))),2,TRUE)),0)))</f>
        <v/>
      </c>
      <c r="R285" s="13">
        <f>IF($A285="","",MAX(0,$F285-$Q285))</f>
        <v/>
      </c>
    </row>
    <row r="286">
      <c r="A286" s="12" t="n"/>
      <c r="B286" s="12" t="n"/>
      <c r="C286" s="12" t="n"/>
      <c r="D286" s="14" t="n"/>
      <c r="E286" s="14" t="n"/>
      <c r="F286" s="13" t="n"/>
      <c r="G286" s="13" t="n"/>
      <c r="H286" s="12" t="n"/>
      <c r="I286" s="12">
        <f>IF($H286="","",$H286*12)</f>
        <v/>
      </c>
      <c r="J286" s="12" t="n"/>
      <c r="K286" s="12" t="n"/>
      <c r="L286" s="12" t="n"/>
      <c r="M286" s="12" t="n"/>
      <c r="N286" s="12" t="n"/>
      <c r="O286" s="12" t="n"/>
      <c r="P286" s="13">
        <f>IF($A286="","",IF($J286="SL",IF(AND((MAX(0,MIN($I286,IF(OR($E286="",Settings!$B$3=""),0,DATEDIF($E286,EOMONTH(Settings!$B$3,0)+1,"m")))))&gt;0,(MAX(0,MIN($I286,IF(OR($E286="",Settings!$B$3=""),0,DATEDIF($E286,EOMONTH(Settings!$B$3,0)+1,"m")))))&lt;=$I286),(IFERROR(($F286-$G286)/$I286,0)),0),IF($J286="DDB",IF((MAX(0,MIN($I286,IF(OR($E286="",Settings!$B$3=""),0,DATEDIF($E286,EOMONTH(Settings!$B$3,0)+1,"m")))))=0,0,VDB($F286,$G286,$I286,(MAX(0,MIN($I286,IF(OR($E286="",Settings!$B$3=""),0,DATEDIF($E286,EOMONTH(Settings!$B$3,0)+1,"m")))))-1,(MAX(0,MIN($I286,IF(OR($E286="",Settings!$B$3=""),0,DATEDIF($E286,EOMONTH(Settings!$B$3,0)+1,"m"))))),2,TRUE)),0)))</f>
        <v/>
      </c>
      <c r="Q286" s="13">
        <f>IF($A286="","",IF($J286="SL",(MAX(0,MIN($I286,IF(OR($E286="",Settings!$B$3=""),0,DATEDIF($E286,EOMONTH(Settings!$B$3,0)+1,"m")))))*(IFERROR(($F286-$G286)/$I286,0)),IF($J286="DDB",IF((MAX(0,MIN($I286,IF(OR($E286="",Settings!$B$3=""),0,DATEDIF($E286,EOMONTH(Settings!$B$3,0)+1,"m")))))=0,0,VDB($F286,$G286,$I286,0,(MAX(0,MIN($I286,IF(OR($E286="",Settings!$B$3=""),0,DATEDIF($E286,EOMONTH(Settings!$B$3,0)+1,"m"))))),2,TRUE)),0)))</f>
        <v/>
      </c>
      <c r="R286" s="13">
        <f>IF($A286="","",MAX(0,$F286-$Q286))</f>
        <v/>
      </c>
    </row>
    <row r="287">
      <c r="A287" s="12" t="n"/>
      <c r="B287" s="12" t="n"/>
      <c r="C287" s="12" t="n"/>
      <c r="D287" s="14" t="n"/>
      <c r="E287" s="14" t="n"/>
      <c r="F287" s="13" t="n"/>
      <c r="G287" s="13" t="n"/>
      <c r="H287" s="12" t="n"/>
      <c r="I287" s="12">
        <f>IF($H287="","",$H287*12)</f>
        <v/>
      </c>
      <c r="J287" s="12" t="n"/>
      <c r="K287" s="12" t="n"/>
      <c r="L287" s="12" t="n"/>
      <c r="M287" s="12" t="n"/>
      <c r="N287" s="12" t="n"/>
      <c r="O287" s="12" t="n"/>
      <c r="P287" s="13">
        <f>IF($A287="","",IF($J287="SL",IF(AND((MAX(0,MIN($I287,IF(OR($E287="",Settings!$B$3=""),0,DATEDIF($E287,EOMONTH(Settings!$B$3,0)+1,"m")))))&gt;0,(MAX(0,MIN($I287,IF(OR($E287="",Settings!$B$3=""),0,DATEDIF($E287,EOMONTH(Settings!$B$3,0)+1,"m")))))&lt;=$I287),(IFERROR(($F287-$G287)/$I287,0)),0),IF($J287="DDB",IF((MAX(0,MIN($I287,IF(OR($E287="",Settings!$B$3=""),0,DATEDIF($E287,EOMONTH(Settings!$B$3,0)+1,"m")))))=0,0,VDB($F287,$G287,$I287,(MAX(0,MIN($I287,IF(OR($E287="",Settings!$B$3=""),0,DATEDIF($E287,EOMONTH(Settings!$B$3,0)+1,"m")))))-1,(MAX(0,MIN($I287,IF(OR($E287="",Settings!$B$3=""),0,DATEDIF($E287,EOMONTH(Settings!$B$3,0)+1,"m"))))),2,TRUE)),0)))</f>
        <v/>
      </c>
      <c r="Q287" s="13">
        <f>IF($A287="","",IF($J287="SL",(MAX(0,MIN($I287,IF(OR($E287="",Settings!$B$3=""),0,DATEDIF($E287,EOMONTH(Settings!$B$3,0)+1,"m")))))*(IFERROR(($F287-$G287)/$I287,0)),IF($J287="DDB",IF((MAX(0,MIN($I287,IF(OR($E287="",Settings!$B$3=""),0,DATEDIF($E287,EOMONTH(Settings!$B$3,0)+1,"m")))))=0,0,VDB($F287,$G287,$I287,0,(MAX(0,MIN($I287,IF(OR($E287="",Settings!$B$3=""),0,DATEDIF($E287,EOMONTH(Settings!$B$3,0)+1,"m"))))),2,TRUE)),0)))</f>
        <v/>
      </c>
      <c r="R287" s="13">
        <f>IF($A287="","",MAX(0,$F287-$Q287))</f>
        <v/>
      </c>
    </row>
    <row r="288">
      <c r="A288" s="12" t="n"/>
      <c r="B288" s="12" t="n"/>
      <c r="C288" s="12" t="n"/>
      <c r="D288" s="14" t="n"/>
      <c r="E288" s="14" t="n"/>
      <c r="F288" s="13" t="n"/>
      <c r="G288" s="13" t="n"/>
      <c r="H288" s="12" t="n"/>
      <c r="I288" s="12">
        <f>IF($H288="","",$H288*12)</f>
        <v/>
      </c>
      <c r="J288" s="12" t="n"/>
      <c r="K288" s="12" t="n"/>
      <c r="L288" s="12" t="n"/>
      <c r="M288" s="12" t="n"/>
      <c r="N288" s="12" t="n"/>
      <c r="O288" s="12" t="n"/>
      <c r="P288" s="13">
        <f>IF($A288="","",IF($J288="SL",IF(AND((MAX(0,MIN($I288,IF(OR($E288="",Settings!$B$3=""),0,DATEDIF($E288,EOMONTH(Settings!$B$3,0)+1,"m")))))&gt;0,(MAX(0,MIN($I288,IF(OR($E288="",Settings!$B$3=""),0,DATEDIF($E288,EOMONTH(Settings!$B$3,0)+1,"m")))))&lt;=$I288),(IFERROR(($F288-$G288)/$I288,0)),0),IF($J288="DDB",IF((MAX(0,MIN($I288,IF(OR($E288="",Settings!$B$3=""),0,DATEDIF($E288,EOMONTH(Settings!$B$3,0)+1,"m")))))=0,0,VDB($F288,$G288,$I288,(MAX(0,MIN($I288,IF(OR($E288="",Settings!$B$3=""),0,DATEDIF($E288,EOMONTH(Settings!$B$3,0)+1,"m")))))-1,(MAX(0,MIN($I288,IF(OR($E288="",Settings!$B$3=""),0,DATEDIF($E288,EOMONTH(Settings!$B$3,0)+1,"m"))))),2,TRUE)),0)))</f>
        <v/>
      </c>
      <c r="Q288" s="13">
        <f>IF($A288="","",IF($J288="SL",(MAX(0,MIN($I288,IF(OR($E288="",Settings!$B$3=""),0,DATEDIF($E288,EOMONTH(Settings!$B$3,0)+1,"m")))))*(IFERROR(($F288-$G288)/$I288,0)),IF($J288="DDB",IF((MAX(0,MIN($I288,IF(OR($E288="",Settings!$B$3=""),0,DATEDIF($E288,EOMONTH(Settings!$B$3,0)+1,"m")))))=0,0,VDB($F288,$G288,$I288,0,(MAX(0,MIN($I288,IF(OR($E288="",Settings!$B$3=""),0,DATEDIF($E288,EOMONTH(Settings!$B$3,0)+1,"m"))))),2,TRUE)),0)))</f>
        <v/>
      </c>
      <c r="R288" s="13">
        <f>IF($A288="","",MAX(0,$F288-$Q288))</f>
        <v/>
      </c>
    </row>
    <row r="289">
      <c r="A289" s="12" t="n"/>
      <c r="B289" s="12" t="n"/>
      <c r="C289" s="12" t="n"/>
      <c r="D289" s="14" t="n"/>
      <c r="E289" s="14" t="n"/>
      <c r="F289" s="13" t="n"/>
      <c r="G289" s="13" t="n"/>
      <c r="H289" s="12" t="n"/>
      <c r="I289" s="12">
        <f>IF($H289="","",$H289*12)</f>
        <v/>
      </c>
      <c r="J289" s="12" t="n"/>
      <c r="K289" s="12" t="n"/>
      <c r="L289" s="12" t="n"/>
      <c r="M289" s="12" t="n"/>
      <c r="N289" s="12" t="n"/>
      <c r="O289" s="12" t="n"/>
      <c r="P289" s="13">
        <f>IF($A289="","",IF($J289="SL",IF(AND((MAX(0,MIN($I289,IF(OR($E289="",Settings!$B$3=""),0,DATEDIF($E289,EOMONTH(Settings!$B$3,0)+1,"m")))))&gt;0,(MAX(0,MIN($I289,IF(OR($E289="",Settings!$B$3=""),0,DATEDIF($E289,EOMONTH(Settings!$B$3,0)+1,"m")))))&lt;=$I289),(IFERROR(($F289-$G289)/$I289,0)),0),IF($J289="DDB",IF((MAX(0,MIN($I289,IF(OR($E289="",Settings!$B$3=""),0,DATEDIF($E289,EOMONTH(Settings!$B$3,0)+1,"m")))))=0,0,VDB($F289,$G289,$I289,(MAX(0,MIN($I289,IF(OR($E289="",Settings!$B$3=""),0,DATEDIF($E289,EOMONTH(Settings!$B$3,0)+1,"m")))))-1,(MAX(0,MIN($I289,IF(OR($E289="",Settings!$B$3=""),0,DATEDIF($E289,EOMONTH(Settings!$B$3,0)+1,"m"))))),2,TRUE)),0)))</f>
        <v/>
      </c>
      <c r="Q289" s="13">
        <f>IF($A289="","",IF($J289="SL",(MAX(0,MIN($I289,IF(OR($E289="",Settings!$B$3=""),0,DATEDIF($E289,EOMONTH(Settings!$B$3,0)+1,"m")))))*(IFERROR(($F289-$G289)/$I289,0)),IF($J289="DDB",IF((MAX(0,MIN($I289,IF(OR($E289="",Settings!$B$3=""),0,DATEDIF($E289,EOMONTH(Settings!$B$3,0)+1,"m")))))=0,0,VDB($F289,$G289,$I289,0,(MAX(0,MIN($I289,IF(OR($E289="",Settings!$B$3=""),0,DATEDIF($E289,EOMONTH(Settings!$B$3,0)+1,"m"))))),2,TRUE)),0)))</f>
        <v/>
      </c>
      <c r="R289" s="13">
        <f>IF($A289="","",MAX(0,$F289-$Q289))</f>
        <v/>
      </c>
    </row>
    <row r="290">
      <c r="A290" s="12" t="n"/>
      <c r="B290" s="12" t="n"/>
      <c r="C290" s="12" t="n"/>
      <c r="D290" s="14" t="n"/>
      <c r="E290" s="14" t="n"/>
      <c r="F290" s="13" t="n"/>
      <c r="G290" s="13" t="n"/>
      <c r="H290" s="12" t="n"/>
      <c r="I290" s="12">
        <f>IF($H290="","",$H290*12)</f>
        <v/>
      </c>
      <c r="J290" s="12" t="n"/>
      <c r="K290" s="12" t="n"/>
      <c r="L290" s="12" t="n"/>
      <c r="M290" s="12" t="n"/>
      <c r="N290" s="12" t="n"/>
      <c r="O290" s="12" t="n"/>
      <c r="P290" s="13">
        <f>IF($A290="","",IF($J290="SL",IF(AND((MAX(0,MIN($I290,IF(OR($E290="",Settings!$B$3=""),0,DATEDIF($E290,EOMONTH(Settings!$B$3,0)+1,"m")))))&gt;0,(MAX(0,MIN($I290,IF(OR($E290="",Settings!$B$3=""),0,DATEDIF($E290,EOMONTH(Settings!$B$3,0)+1,"m")))))&lt;=$I290),(IFERROR(($F290-$G290)/$I290,0)),0),IF($J290="DDB",IF((MAX(0,MIN($I290,IF(OR($E290="",Settings!$B$3=""),0,DATEDIF($E290,EOMONTH(Settings!$B$3,0)+1,"m")))))=0,0,VDB($F290,$G290,$I290,(MAX(0,MIN($I290,IF(OR($E290="",Settings!$B$3=""),0,DATEDIF($E290,EOMONTH(Settings!$B$3,0)+1,"m")))))-1,(MAX(0,MIN($I290,IF(OR($E290="",Settings!$B$3=""),0,DATEDIF($E290,EOMONTH(Settings!$B$3,0)+1,"m"))))),2,TRUE)),0)))</f>
        <v/>
      </c>
      <c r="Q290" s="13">
        <f>IF($A290="","",IF($J290="SL",(MAX(0,MIN($I290,IF(OR($E290="",Settings!$B$3=""),0,DATEDIF($E290,EOMONTH(Settings!$B$3,0)+1,"m")))))*(IFERROR(($F290-$G290)/$I290,0)),IF($J290="DDB",IF((MAX(0,MIN($I290,IF(OR($E290="",Settings!$B$3=""),0,DATEDIF($E290,EOMONTH(Settings!$B$3,0)+1,"m")))))=0,0,VDB($F290,$G290,$I290,0,(MAX(0,MIN($I290,IF(OR($E290="",Settings!$B$3=""),0,DATEDIF($E290,EOMONTH(Settings!$B$3,0)+1,"m"))))),2,TRUE)),0)))</f>
        <v/>
      </c>
      <c r="R290" s="13">
        <f>IF($A290="","",MAX(0,$F290-$Q290))</f>
        <v/>
      </c>
    </row>
    <row r="291">
      <c r="A291" s="12" t="n"/>
      <c r="B291" s="12" t="n"/>
      <c r="C291" s="12" t="n"/>
      <c r="D291" s="14" t="n"/>
      <c r="E291" s="14" t="n"/>
      <c r="F291" s="13" t="n"/>
      <c r="G291" s="13" t="n"/>
      <c r="H291" s="12" t="n"/>
      <c r="I291" s="12">
        <f>IF($H291="","",$H291*12)</f>
        <v/>
      </c>
      <c r="J291" s="12" t="n"/>
      <c r="K291" s="12" t="n"/>
      <c r="L291" s="12" t="n"/>
      <c r="M291" s="12" t="n"/>
      <c r="N291" s="12" t="n"/>
      <c r="O291" s="12" t="n"/>
      <c r="P291" s="13">
        <f>IF($A291="","",IF($J291="SL",IF(AND((MAX(0,MIN($I291,IF(OR($E291="",Settings!$B$3=""),0,DATEDIF($E291,EOMONTH(Settings!$B$3,0)+1,"m")))))&gt;0,(MAX(0,MIN($I291,IF(OR($E291="",Settings!$B$3=""),0,DATEDIF($E291,EOMONTH(Settings!$B$3,0)+1,"m")))))&lt;=$I291),(IFERROR(($F291-$G291)/$I291,0)),0),IF($J291="DDB",IF((MAX(0,MIN($I291,IF(OR($E291="",Settings!$B$3=""),0,DATEDIF($E291,EOMONTH(Settings!$B$3,0)+1,"m")))))=0,0,VDB($F291,$G291,$I291,(MAX(0,MIN($I291,IF(OR($E291="",Settings!$B$3=""),0,DATEDIF($E291,EOMONTH(Settings!$B$3,0)+1,"m")))))-1,(MAX(0,MIN($I291,IF(OR($E291="",Settings!$B$3=""),0,DATEDIF($E291,EOMONTH(Settings!$B$3,0)+1,"m"))))),2,TRUE)),0)))</f>
        <v/>
      </c>
      <c r="Q291" s="13">
        <f>IF($A291="","",IF($J291="SL",(MAX(0,MIN($I291,IF(OR($E291="",Settings!$B$3=""),0,DATEDIF($E291,EOMONTH(Settings!$B$3,0)+1,"m")))))*(IFERROR(($F291-$G291)/$I291,0)),IF($J291="DDB",IF((MAX(0,MIN($I291,IF(OR($E291="",Settings!$B$3=""),0,DATEDIF($E291,EOMONTH(Settings!$B$3,0)+1,"m")))))=0,0,VDB($F291,$G291,$I291,0,(MAX(0,MIN($I291,IF(OR($E291="",Settings!$B$3=""),0,DATEDIF($E291,EOMONTH(Settings!$B$3,0)+1,"m"))))),2,TRUE)),0)))</f>
        <v/>
      </c>
      <c r="R291" s="13">
        <f>IF($A291="","",MAX(0,$F291-$Q291))</f>
        <v/>
      </c>
    </row>
    <row r="292">
      <c r="A292" s="12" t="n"/>
      <c r="B292" s="12" t="n"/>
      <c r="C292" s="12" t="n"/>
      <c r="D292" s="14" t="n"/>
      <c r="E292" s="14" t="n"/>
      <c r="F292" s="13" t="n"/>
      <c r="G292" s="13" t="n"/>
      <c r="H292" s="12" t="n"/>
      <c r="I292" s="12">
        <f>IF($H292="","",$H292*12)</f>
        <v/>
      </c>
      <c r="J292" s="12" t="n"/>
      <c r="K292" s="12" t="n"/>
      <c r="L292" s="12" t="n"/>
      <c r="M292" s="12" t="n"/>
      <c r="N292" s="12" t="n"/>
      <c r="O292" s="12" t="n"/>
      <c r="P292" s="13">
        <f>IF($A292="","",IF($J292="SL",IF(AND((MAX(0,MIN($I292,IF(OR($E292="",Settings!$B$3=""),0,DATEDIF($E292,EOMONTH(Settings!$B$3,0)+1,"m")))))&gt;0,(MAX(0,MIN($I292,IF(OR($E292="",Settings!$B$3=""),0,DATEDIF($E292,EOMONTH(Settings!$B$3,0)+1,"m")))))&lt;=$I292),(IFERROR(($F292-$G292)/$I292,0)),0),IF($J292="DDB",IF((MAX(0,MIN($I292,IF(OR($E292="",Settings!$B$3=""),0,DATEDIF($E292,EOMONTH(Settings!$B$3,0)+1,"m")))))=0,0,VDB($F292,$G292,$I292,(MAX(0,MIN($I292,IF(OR($E292="",Settings!$B$3=""),0,DATEDIF($E292,EOMONTH(Settings!$B$3,0)+1,"m")))))-1,(MAX(0,MIN($I292,IF(OR($E292="",Settings!$B$3=""),0,DATEDIF($E292,EOMONTH(Settings!$B$3,0)+1,"m"))))),2,TRUE)),0)))</f>
        <v/>
      </c>
      <c r="Q292" s="13">
        <f>IF($A292="","",IF($J292="SL",(MAX(0,MIN($I292,IF(OR($E292="",Settings!$B$3=""),0,DATEDIF($E292,EOMONTH(Settings!$B$3,0)+1,"m")))))*(IFERROR(($F292-$G292)/$I292,0)),IF($J292="DDB",IF((MAX(0,MIN($I292,IF(OR($E292="",Settings!$B$3=""),0,DATEDIF($E292,EOMONTH(Settings!$B$3,0)+1,"m")))))=0,0,VDB($F292,$G292,$I292,0,(MAX(0,MIN($I292,IF(OR($E292="",Settings!$B$3=""),0,DATEDIF($E292,EOMONTH(Settings!$B$3,0)+1,"m"))))),2,TRUE)),0)))</f>
        <v/>
      </c>
      <c r="R292" s="13">
        <f>IF($A292="","",MAX(0,$F292-$Q292))</f>
        <v/>
      </c>
    </row>
    <row r="293">
      <c r="A293" s="12" t="n"/>
      <c r="B293" s="12" t="n"/>
      <c r="C293" s="12" t="n"/>
      <c r="D293" s="14" t="n"/>
      <c r="E293" s="14" t="n"/>
      <c r="F293" s="13" t="n"/>
      <c r="G293" s="13" t="n"/>
      <c r="H293" s="12" t="n"/>
      <c r="I293" s="12">
        <f>IF($H293="","",$H293*12)</f>
        <v/>
      </c>
      <c r="J293" s="12" t="n"/>
      <c r="K293" s="12" t="n"/>
      <c r="L293" s="12" t="n"/>
      <c r="M293" s="12" t="n"/>
      <c r="N293" s="12" t="n"/>
      <c r="O293" s="12" t="n"/>
      <c r="P293" s="13">
        <f>IF($A293="","",IF($J293="SL",IF(AND((MAX(0,MIN($I293,IF(OR($E293="",Settings!$B$3=""),0,DATEDIF($E293,EOMONTH(Settings!$B$3,0)+1,"m")))))&gt;0,(MAX(0,MIN($I293,IF(OR($E293="",Settings!$B$3=""),0,DATEDIF($E293,EOMONTH(Settings!$B$3,0)+1,"m")))))&lt;=$I293),(IFERROR(($F293-$G293)/$I293,0)),0),IF($J293="DDB",IF((MAX(0,MIN($I293,IF(OR($E293="",Settings!$B$3=""),0,DATEDIF($E293,EOMONTH(Settings!$B$3,0)+1,"m")))))=0,0,VDB($F293,$G293,$I293,(MAX(0,MIN($I293,IF(OR($E293="",Settings!$B$3=""),0,DATEDIF($E293,EOMONTH(Settings!$B$3,0)+1,"m")))))-1,(MAX(0,MIN($I293,IF(OR($E293="",Settings!$B$3=""),0,DATEDIF($E293,EOMONTH(Settings!$B$3,0)+1,"m"))))),2,TRUE)),0)))</f>
        <v/>
      </c>
      <c r="Q293" s="13">
        <f>IF($A293="","",IF($J293="SL",(MAX(0,MIN($I293,IF(OR($E293="",Settings!$B$3=""),0,DATEDIF($E293,EOMONTH(Settings!$B$3,0)+1,"m")))))*(IFERROR(($F293-$G293)/$I293,0)),IF($J293="DDB",IF((MAX(0,MIN($I293,IF(OR($E293="",Settings!$B$3=""),0,DATEDIF($E293,EOMONTH(Settings!$B$3,0)+1,"m")))))=0,0,VDB($F293,$G293,$I293,0,(MAX(0,MIN($I293,IF(OR($E293="",Settings!$B$3=""),0,DATEDIF($E293,EOMONTH(Settings!$B$3,0)+1,"m"))))),2,TRUE)),0)))</f>
        <v/>
      </c>
      <c r="R293" s="13">
        <f>IF($A293="","",MAX(0,$F293-$Q293))</f>
        <v/>
      </c>
    </row>
    <row r="294">
      <c r="A294" s="12" t="n"/>
      <c r="B294" s="12" t="n"/>
      <c r="C294" s="12" t="n"/>
      <c r="D294" s="14" t="n"/>
      <c r="E294" s="14" t="n"/>
      <c r="F294" s="13" t="n"/>
      <c r="G294" s="13" t="n"/>
      <c r="H294" s="12" t="n"/>
      <c r="I294" s="12">
        <f>IF($H294="","",$H294*12)</f>
        <v/>
      </c>
      <c r="J294" s="12" t="n"/>
      <c r="K294" s="12" t="n"/>
      <c r="L294" s="12" t="n"/>
      <c r="M294" s="12" t="n"/>
      <c r="N294" s="12" t="n"/>
      <c r="O294" s="12" t="n"/>
      <c r="P294" s="13">
        <f>IF($A294="","",IF($J294="SL",IF(AND((MAX(0,MIN($I294,IF(OR($E294="",Settings!$B$3=""),0,DATEDIF($E294,EOMONTH(Settings!$B$3,0)+1,"m")))))&gt;0,(MAX(0,MIN($I294,IF(OR($E294="",Settings!$B$3=""),0,DATEDIF($E294,EOMONTH(Settings!$B$3,0)+1,"m")))))&lt;=$I294),(IFERROR(($F294-$G294)/$I294,0)),0),IF($J294="DDB",IF((MAX(0,MIN($I294,IF(OR($E294="",Settings!$B$3=""),0,DATEDIF($E294,EOMONTH(Settings!$B$3,0)+1,"m")))))=0,0,VDB($F294,$G294,$I294,(MAX(0,MIN($I294,IF(OR($E294="",Settings!$B$3=""),0,DATEDIF($E294,EOMONTH(Settings!$B$3,0)+1,"m")))))-1,(MAX(0,MIN($I294,IF(OR($E294="",Settings!$B$3=""),0,DATEDIF($E294,EOMONTH(Settings!$B$3,0)+1,"m"))))),2,TRUE)),0)))</f>
        <v/>
      </c>
      <c r="Q294" s="13">
        <f>IF($A294="","",IF($J294="SL",(MAX(0,MIN($I294,IF(OR($E294="",Settings!$B$3=""),0,DATEDIF($E294,EOMONTH(Settings!$B$3,0)+1,"m")))))*(IFERROR(($F294-$G294)/$I294,0)),IF($J294="DDB",IF((MAX(0,MIN($I294,IF(OR($E294="",Settings!$B$3=""),0,DATEDIF($E294,EOMONTH(Settings!$B$3,0)+1,"m")))))=0,0,VDB($F294,$G294,$I294,0,(MAX(0,MIN($I294,IF(OR($E294="",Settings!$B$3=""),0,DATEDIF($E294,EOMONTH(Settings!$B$3,0)+1,"m"))))),2,TRUE)),0)))</f>
        <v/>
      </c>
      <c r="R294" s="13">
        <f>IF($A294="","",MAX(0,$F294-$Q294))</f>
        <v/>
      </c>
    </row>
    <row r="295">
      <c r="A295" s="12" t="n"/>
      <c r="B295" s="12" t="n"/>
      <c r="C295" s="12" t="n"/>
      <c r="D295" s="14" t="n"/>
      <c r="E295" s="14" t="n"/>
      <c r="F295" s="13" t="n"/>
      <c r="G295" s="13" t="n"/>
      <c r="H295" s="12" t="n"/>
      <c r="I295" s="12">
        <f>IF($H295="","",$H295*12)</f>
        <v/>
      </c>
      <c r="J295" s="12" t="n"/>
      <c r="K295" s="12" t="n"/>
      <c r="L295" s="12" t="n"/>
      <c r="M295" s="12" t="n"/>
      <c r="N295" s="12" t="n"/>
      <c r="O295" s="12" t="n"/>
      <c r="P295" s="13">
        <f>IF($A295="","",IF($J295="SL",IF(AND((MAX(0,MIN($I295,IF(OR($E295="",Settings!$B$3=""),0,DATEDIF($E295,EOMONTH(Settings!$B$3,0)+1,"m")))))&gt;0,(MAX(0,MIN($I295,IF(OR($E295="",Settings!$B$3=""),0,DATEDIF($E295,EOMONTH(Settings!$B$3,0)+1,"m")))))&lt;=$I295),(IFERROR(($F295-$G295)/$I295,0)),0),IF($J295="DDB",IF((MAX(0,MIN($I295,IF(OR($E295="",Settings!$B$3=""),0,DATEDIF($E295,EOMONTH(Settings!$B$3,0)+1,"m")))))=0,0,VDB($F295,$G295,$I295,(MAX(0,MIN($I295,IF(OR($E295="",Settings!$B$3=""),0,DATEDIF($E295,EOMONTH(Settings!$B$3,0)+1,"m")))))-1,(MAX(0,MIN($I295,IF(OR($E295="",Settings!$B$3=""),0,DATEDIF($E295,EOMONTH(Settings!$B$3,0)+1,"m"))))),2,TRUE)),0)))</f>
        <v/>
      </c>
      <c r="Q295" s="13">
        <f>IF($A295="","",IF($J295="SL",(MAX(0,MIN($I295,IF(OR($E295="",Settings!$B$3=""),0,DATEDIF($E295,EOMONTH(Settings!$B$3,0)+1,"m")))))*(IFERROR(($F295-$G295)/$I295,0)),IF($J295="DDB",IF((MAX(0,MIN($I295,IF(OR($E295="",Settings!$B$3=""),0,DATEDIF($E295,EOMONTH(Settings!$B$3,0)+1,"m")))))=0,0,VDB($F295,$G295,$I295,0,(MAX(0,MIN($I295,IF(OR($E295="",Settings!$B$3=""),0,DATEDIF($E295,EOMONTH(Settings!$B$3,0)+1,"m"))))),2,TRUE)),0)))</f>
        <v/>
      </c>
      <c r="R295" s="13">
        <f>IF($A295="","",MAX(0,$F295-$Q295))</f>
        <v/>
      </c>
    </row>
    <row r="296">
      <c r="A296" s="12" t="n"/>
      <c r="B296" s="12" t="n"/>
      <c r="C296" s="12" t="n"/>
      <c r="D296" s="14" t="n"/>
      <c r="E296" s="14" t="n"/>
      <c r="F296" s="13" t="n"/>
      <c r="G296" s="13" t="n"/>
      <c r="H296" s="12" t="n"/>
      <c r="I296" s="12">
        <f>IF($H296="","",$H296*12)</f>
        <v/>
      </c>
      <c r="J296" s="12" t="n"/>
      <c r="K296" s="12" t="n"/>
      <c r="L296" s="12" t="n"/>
      <c r="M296" s="12" t="n"/>
      <c r="N296" s="12" t="n"/>
      <c r="O296" s="12" t="n"/>
      <c r="P296" s="13">
        <f>IF($A296="","",IF($J296="SL",IF(AND((MAX(0,MIN($I296,IF(OR($E296="",Settings!$B$3=""),0,DATEDIF($E296,EOMONTH(Settings!$B$3,0)+1,"m")))))&gt;0,(MAX(0,MIN($I296,IF(OR($E296="",Settings!$B$3=""),0,DATEDIF($E296,EOMONTH(Settings!$B$3,0)+1,"m")))))&lt;=$I296),(IFERROR(($F296-$G296)/$I296,0)),0),IF($J296="DDB",IF((MAX(0,MIN($I296,IF(OR($E296="",Settings!$B$3=""),0,DATEDIF($E296,EOMONTH(Settings!$B$3,0)+1,"m")))))=0,0,VDB($F296,$G296,$I296,(MAX(0,MIN($I296,IF(OR($E296="",Settings!$B$3=""),0,DATEDIF($E296,EOMONTH(Settings!$B$3,0)+1,"m")))))-1,(MAX(0,MIN($I296,IF(OR($E296="",Settings!$B$3=""),0,DATEDIF($E296,EOMONTH(Settings!$B$3,0)+1,"m"))))),2,TRUE)),0)))</f>
        <v/>
      </c>
      <c r="Q296" s="13">
        <f>IF($A296="","",IF($J296="SL",(MAX(0,MIN($I296,IF(OR($E296="",Settings!$B$3=""),0,DATEDIF($E296,EOMONTH(Settings!$B$3,0)+1,"m")))))*(IFERROR(($F296-$G296)/$I296,0)),IF($J296="DDB",IF((MAX(0,MIN($I296,IF(OR($E296="",Settings!$B$3=""),0,DATEDIF($E296,EOMONTH(Settings!$B$3,0)+1,"m")))))=0,0,VDB($F296,$G296,$I296,0,(MAX(0,MIN($I296,IF(OR($E296="",Settings!$B$3=""),0,DATEDIF($E296,EOMONTH(Settings!$B$3,0)+1,"m"))))),2,TRUE)),0)))</f>
        <v/>
      </c>
      <c r="R296" s="13">
        <f>IF($A296="","",MAX(0,$F296-$Q296))</f>
        <v/>
      </c>
    </row>
    <row r="297">
      <c r="A297" s="12" t="n"/>
      <c r="B297" s="12" t="n"/>
      <c r="C297" s="12" t="n"/>
      <c r="D297" s="14" t="n"/>
      <c r="E297" s="14" t="n"/>
      <c r="F297" s="13" t="n"/>
      <c r="G297" s="13" t="n"/>
      <c r="H297" s="12" t="n"/>
      <c r="I297" s="12">
        <f>IF($H297="","",$H297*12)</f>
        <v/>
      </c>
      <c r="J297" s="12" t="n"/>
      <c r="K297" s="12" t="n"/>
      <c r="L297" s="12" t="n"/>
      <c r="M297" s="12" t="n"/>
      <c r="N297" s="12" t="n"/>
      <c r="O297" s="12" t="n"/>
      <c r="P297" s="13">
        <f>IF($A297="","",IF($J297="SL",IF(AND((MAX(0,MIN($I297,IF(OR($E297="",Settings!$B$3=""),0,DATEDIF($E297,EOMONTH(Settings!$B$3,0)+1,"m")))))&gt;0,(MAX(0,MIN($I297,IF(OR($E297="",Settings!$B$3=""),0,DATEDIF($E297,EOMONTH(Settings!$B$3,0)+1,"m")))))&lt;=$I297),(IFERROR(($F297-$G297)/$I297,0)),0),IF($J297="DDB",IF((MAX(0,MIN($I297,IF(OR($E297="",Settings!$B$3=""),0,DATEDIF($E297,EOMONTH(Settings!$B$3,0)+1,"m")))))=0,0,VDB($F297,$G297,$I297,(MAX(0,MIN($I297,IF(OR($E297="",Settings!$B$3=""),0,DATEDIF($E297,EOMONTH(Settings!$B$3,0)+1,"m")))))-1,(MAX(0,MIN($I297,IF(OR($E297="",Settings!$B$3=""),0,DATEDIF($E297,EOMONTH(Settings!$B$3,0)+1,"m"))))),2,TRUE)),0)))</f>
        <v/>
      </c>
      <c r="Q297" s="13">
        <f>IF($A297="","",IF($J297="SL",(MAX(0,MIN($I297,IF(OR($E297="",Settings!$B$3=""),0,DATEDIF($E297,EOMONTH(Settings!$B$3,0)+1,"m")))))*(IFERROR(($F297-$G297)/$I297,0)),IF($J297="DDB",IF((MAX(0,MIN($I297,IF(OR($E297="",Settings!$B$3=""),0,DATEDIF($E297,EOMONTH(Settings!$B$3,0)+1,"m")))))=0,0,VDB($F297,$G297,$I297,0,(MAX(0,MIN($I297,IF(OR($E297="",Settings!$B$3=""),0,DATEDIF($E297,EOMONTH(Settings!$B$3,0)+1,"m"))))),2,TRUE)),0)))</f>
        <v/>
      </c>
      <c r="R297" s="13">
        <f>IF($A297="","",MAX(0,$F297-$Q297))</f>
        <v/>
      </c>
    </row>
    <row r="298">
      <c r="A298" s="12" t="n"/>
      <c r="B298" s="12" t="n"/>
      <c r="C298" s="12" t="n"/>
      <c r="D298" s="14" t="n"/>
      <c r="E298" s="14" t="n"/>
      <c r="F298" s="13" t="n"/>
      <c r="G298" s="13" t="n"/>
      <c r="H298" s="12" t="n"/>
      <c r="I298" s="12">
        <f>IF($H298="","",$H298*12)</f>
        <v/>
      </c>
      <c r="J298" s="12" t="n"/>
      <c r="K298" s="12" t="n"/>
      <c r="L298" s="12" t="n"/>
      <c r="M298" s="12" t="n"/>
      <c r="N298" s="12" t="n"/>
      <c r="O298" s="12" t="n"/>
      <c r="P298" s="13">
        <f>IF($A298="","",IF($J298="SL",IF(AND((MAX(0,MIN($I298,IF(OR($E298="",Settings!$B$3=""),0,DATEDIF($E298,EOMONTH(Settings!$B$3,0)+1,"m")))))&gt;0,(MAX(0,MIN($I298,IF(OR($E298="",Settings!$B$3=""),0,DATEDIF($E298,EOMONTH(Settings!$B$3,0)+1,"m")))))&lt;=$I298),(IFERROR(($F298-$G298)/$I298,0)),0),IF($J298="DDB",IF((MAX(0,MIN($I298,IF(OR($E298="",Settings!$B$3=""),0,DATEDIF($E298,EOMONTH(Settings!$B$3,0)+1,"m")))))=0,0,VDB($F298,$G298,$I298,(MAX(0,MIN($I298,IF(OR($E298="",Settings!$B$3=""),0,DATEDIF($E298,EOMONTH(Settings!$B$3,0)+1,"m")))))-1,(MAX(0,MIN($I298,IF(OR($E298="",Settings!$B$3=""),0,DATEDIF($E298,EOMONTH(Settings!$B$3,0)+1,"m"))))),2,TRUE)),0)))</f>
        <v/>
      </c>
      <c r="Q298" s="13">
        <f>IF($A298="","",IF($J298="SL",(MAX(0,MIN($I298,IF(OR($E298="",Settings!$B$3=""),0,DATEDIF($E298,EOMONTH(Settings!$B$3,0)+1,"m")))))*(IFERROR(($F298-$G298)/$I298,0)),IF($J298="DDB",IF((MAX(0,MIN($I298,IF(OR($E298="",Settings!$B$3=""),0,DATEDIF($E298,EOMONTH(Settings!$B$3,0)+1,"m")))))=0,0,VDB($F298,$G298,$I298,0,(MAX(0,MIN($I298,IF(OR($E298="",Settings!$B$3=""),0,DATEDIF($E298,EOMONTH(Settings!$B$3,0)+1,"m"))))),2,TRUE)),0)))</f>
        <v/>
      </c>
      <c r="R298" s="13">
        <f>IF($A298="","",MAX(0,$F298-$Q298))</f>
        <v/>
      </c>
    </row>
    <row r="299">
      <c r="A299" s="12" t="n"/>
      <c r="B299" s="12" t="n"/>
      <c r="C299" s="12" t="n"/>
      <c r="D299" s="14" t="n"/>
      <c r="E299" s="14" t="n"/>
      <c r="F299" s="13" t="n"/>
      <c r="G299" s="13" t="n"/>
      <c r="H299" s="12" t="n"/>
      <c r="I299" s="12">
        <f>IF($H299="","",$H299*12)</f>
        <v/>
      </c>
      <c r="J299" s="12" t="n"/>
      <c r="K299" s="12" t="n"/>
      <c r="L299" s="12" t="n"/>
      <c r="M299" s="12" t="n"/>
      <c r="N299" s="12" t="n"/>
      <c r="O299" s="12" t="n"/>
      <c r="P299" s="13">
        <f>IF($A299="","",IF($J299="SL",IF(AND((MAX(0,MIN($I299,IF(OR($E299="",Settings!$B$3=""),0,DATEDIF($E299,EOMONTH(Settings!$B$3,0)+1,"m")))))&gt;0,(MAX(0,MIN($I299,IF(OR($E299="",Settings!$B$3=""),0,DATEDIF($E299,EOMONTH(Settings!$B$3,0)+1,"m")))))&lt;=$I299),(IFERROR(($F299-$G299)/$I299,0)),0),IF($J299="DDB",IF((MAX(0,MIN($I299,IF(OR($E299="",Settings!$B$3=""),0,DATEDIF($E299,EOMONTH(Settings!$B$3,0)+1,"m")))))=0,0,VDB($F299,$G299,$I299,(MAX(0,MIN($I299,IF(OR($E299="",Settings!$B$3=""),0,DATEDIF($E299,EOMONTH(Settings!$B$3,0)+1,"m")))))-1,(MAX(0,MIN($I299,IF(OR($E299="",Settings!$B$3=""),0,DATEDIF($E299,EOMONTH(Settings!$B$3,0)+1,"m"))))),2,TRUE)),0)))</f>
        <v/>
      </c>
      <c r="Q299" s="13">
        <f>IF($A299="","",IF($J299="SL",(MAX(0,MIN($I299,IF(OR($E299="",Settings!$B$3=""),0,DATEDIF($E299,EOMONTH(Settings!$B$3,0)+1,"m")))))*(IFERROR(($F299-$G299)/$I299,0)),IF($J299="DDB",IF((MAX(0,MIN($I299,IF(OR($E299="",Settings!$B$3=""),0,DATEDIF($E299,EOMONTH(Settings!$B$3,0)+1,"m")))))=0,0,VDB($F299,$G299,$I299,0,(MAX(0,MIN($I299,IF(OR($E299="",Settings!$B$3=""),0,DATEDIF($E299,EOMONTH(Settings!$B$3,0)+1,"m"))))),2,TRUE)),0)))</f>
        <v/>
      </c>
      <c r="R299" s="13">
        <f>IF($A299="","",MAX(0,$F299-$Q299))</f>
        <v/>
      </c>
    </row>
    <row r="300">
      <c r="A300" s="12" t="n"/>
      <c r="B300" s="12" t="n"/>
      <c r="C300" s="12" t="n"/>
      <c r="D300" s="14" t="n"/>
      <c r="E300" s="14" t="n"/>
      <c r="F300" s="13" t="n"/>
      <c r="G300" s="13" t="n"/>
      <c r="H300" s="12" t="n"/>
      <c r="I300" s="12">
        <f>IF($H300="","",$H300*12)</f>
        <v/>
      </c>
      <c r="J300" s="12" t="n"/>
      <c r="K300" s="12" t="n"/>
      <c r="L300" s="12" t="n"/>
      <c r="M300" s="12" t="n"/>
      <c r="N300" s="12" t="n"/>
      <c r="O300" s="12" t="n"/>
      <c r="P300" s="13">
        <f>IF($A300="","",IF($J300="SL",IF(AND((MAX(0,MIN($I300,IF(OR($E300="",Settings!$B$3=""),0,DATEDIF($E300,EOMONTH(Settings!$B$3,0)+1,"m")))))&gt;0,(MAX(0,MIN($I300,IF(OR($E300="",Settings!$B$3=""),0,DATEDIF($E300,EOMONTH(Settings!$B$3,0)+1,"m")))))&lt;=$I300),(IFERROR(($F300-$G300)/$I300,0)),0),IF($J300="DDB",IF((MAX(0,MIN($I300,IF(OR($E300="",Settings!$B$3=""),0,DATEDIF($E300,EOMONTH(Settings!$B$3,0)+1,"m")))))=0,0,VDB($F300,$G300,$I300,(MAX(0,MIN($I300,IF(OR($E300="",Settings!$B$3=""),0,DATEDIF($E300,EOMONTH(Settings!$B$3,0)+1,"m")))))-1,(MAX(0,MIN($I300,IF(OR($E300="",Settings!$B$3=""),0,DATEDIF($E300,EOMONTH(Settings!$B$3,0)+1,"m"))))),2,TRUE)),0)))</f>
        <v/>
      </c>
      <c r="Q300" s="13">
        <f>IF($A300="","",IF($J300="SL",(MAX(0,MIN($I300,IF(OR($E300="",Settings!$B$3=""),0,DATEDIF($E300,EOMONTH(Settings!$B$3,0)+1,"m")))))*(IFERROR(($F300-$G300)/$I300,0)),IF($J300="DDB",IF((MAX(0,MIN($I300,IF(OR($E300="",Settings!$B$3=""),0,DATEDIF($E300,EOMONTH(Settings!$B$3,0)+1,"m")))))=0,0,VDB($F300,$G300,$I300,0,(MAX(0,MIN($I300,IF(OR($E300="",Settings!$B$3=""),0,DATEDIF($E300,EOMONTH(Settings!$B$3,0)+1,"m"))))),2,TRUE)),0)))</f>
        <v/>
      </c>
      <c r="R300" s="13">
        <f>IF($A300="","",MAX(0,$F300-$Q300))</f>
        <v/>
      </c>
    </row>
    <row r="301">
      <c r="A301" s="12" t="n"/>
      <c r="B301" s="12" t="n"/>
      <c r="C301" s="12" t="n"/>
      <c r="D301" s="14" t="n"/>
      <c r="E301" s="14" t="n"/>
      <c r="F301" s="13" t="n"/>
      <c r="G301" s="13" t="n"/>
      <c r="H301" s="12" t="n"/>
      <c r="I301" s="12">
        <f>IF($H301="","",$H301*12)</f>
        <v/>
      </c>
      <c r="J301" s="12" t="n"/>
      <c r="K301" s="12" t="n"/>
      <c r="L301" s="12" t="n"/>
      <c r="M301" s="12" t="n"/>
      <c r="N301" s="12" t="n"/>
      <c r="O301" s="12" t="n"/>
      <c r="P301" s="13">
        <f>IF($A301="","",IF($J301="SL",IF(AND((MAX(0,MIN($I301,IF(OR($E301="",Settings!$B$3=""),0,DATEDIF($E301,EOMONTH(Settings!$B$3,0)+1,"m")))))&gt;0,(MAX(0,MIN($I301,IF(OR($E301="",Settings!$B$3=""),0,DATEDIF($E301,EOMONTH(Settings!$B$3,0)+1,"m")))))&lt;=$I301),(IFERROR(($F301-$G301)/$I301,0)),0),IF($J301="DDB",IF((MAX(0,MIN($I301,IF(OR($E301="",Settings!$B$3=""),0,DATEDIF($E301,EOMONTH(Settings!$B$3,0)+1,"m")))))=0,0,VDB($F301,$G301,$I301,(MAX(0,MIN($I301,IF(OR($E301="",Settings!$B$3=""),0,DATEDIF($E301,EOMONTH(Settings!$B$3,0)+1,"m")))))-1,(MAX(0,MIN($I301,IF(OR($E301="",Settings!$B$3=""),0,DATEDIF($E301,EOMONTH(Settings!$B$3,0)+1,"m"))))),2,TRUE)),0)))</f>
        <v/>
      </c>
      <c r="Q301" s="13">
        <f>IF($A301="","",IF($J301="SL",(MAX(0,MIN($I301,IF(OR($E301="",Settings!$B$3=""),0,DATEDIF($E301,EOMONTH(Settings!$B$3,0)+1,"m")))))*(IFERROR(($F301-$G301)/$I301,0)),IF($J301="DDB",IF((MAX(0,MIN($I301,IF(OR($E301="",Settings!$B$3=""),0,DATEDIF($E301,EOMONTH(Settings!$B$3,0)+1,"m")))))=0,0,VDB($F301,$G301,$I301,0,(MAX(0,MIN($I301,IF(OR($E301="",Settings!$B$3=""),0,DATEDIF($E301,EOMONTH(Settings!$B$3,0)+1,"m"))))),2,TRUE)),0)))</f>
        <v/>
      </c>
      <c r="R301" s="13">
        <f>IF($A301="","",MAX(0,$F301-$Q301))</f>
        <v/>
      </c>
    </row>
    <row r="302">
      <c r="A302" s="12" t="n"/>
      <c r="B302" s="12" t="n"/>
      <c r="C302" s="12" t="n"/>
      <c r="D302" s="14" t="n"/>
      <c r="E302" s="14" t="n"/>
      <c r="F302" s="13" t="n"/>
      <c r="G302" s="13" t="n"/>
      <c r="H302" s="12" t="n"/>
      <c r="I302" s="12">
        <f>IF($H302="","",$H302*12)</f>
        <v/>
      </c>
      <c r="J302" s="12" t="n"/>
      <c r="K302" s="12" t="n"/>
      <c r="L302" s="12" t="n"/>
      <c r="M302" s="12" t="n"/>
      <c r="N302" s="12" t="n"/>
      <c r="O302" s="12" t="n"/>
      <c r="P302" s="13">
        <f>IF($A302="","",IF($J302="SL",IF(AND((MAX(0,MIN($I302,IF(OR($E302="",Settings!$B$3=""),0,DATEDIF($E302,EOMONTH(Settings!$B$3,0)+1,"m")))))&gt;0,(MAX(0,MIN($I302,IF(OR($E302="",Settings!$B$3=""),0,DATEDIF($E302,EOMONTH(Settings!$B$3,0)+1,"m")))))&lt;=$I302),(IFERROR(($F302-$G302)/$I302,0)),0),IF($J302="DDB",IF((MAX(0,MIN($I302,IF(OR($E302="",Settings!$B$3=""),0,DATEDIF($E302,EOMONTH(Settings!$B$3,0)+1,"m")))))=0,0,VDB($F302,$G302,$I302,(MAX(0,MIN($I302,IF(OR($E302="",Settings!$B$3=""),0,DATEDIF($E302,EOMONTH(Settings!$B$3,0)+1,"m")))))-1,(MAX(0,MIN($I302,IF(OR($E302="",Settings!$B$3=""),0,DATEDIF($E302,EOMONTH(Settings!$B$3,0)+1,"m"))))),2,TRUE)),0)))</f>
        <v/>
      </c>
      <c r="Q302" s="13">
        <f>IF($A302="","",IF($J302="SL",(MAX(0,MIN($I302,IF(OR($E302="",Settings!$B$3=""),0,DATEDIF($E302,EOMONTH(Settings!$B$3,0)+1,"m")))))*(IFERROR(($F302-$G302)/$I302,0)),IF($J302="DDB",IF((MAX(0,MIN($I302,IF(OR($E302="",Settings!$B$3=""),0,DATEDIF($E302,EOMONTH(Settings!$B$3,0)+1,"m")))))=0,0,VDB($F302,$G302,$I302,0,(MAX(0,MIN($I302,IF(OR($E302="",Settings!$B$3=""),0,DATEDIF($E302,EOMONTH(Settings!$B$3,0)+1,"m"))))),2,TRUE)),0)))</f>
        <v/>
      </c>
      <c r="R302" s="13">
        <f>IF($A302="","",MAX(0,$F302-$Q302))</f>
        <v/>
      </c>
    </row>
    <row r="303">
      <c r="A303" s="12" t="n"/>
      <c r="B303" s="12" t="n"/>
      <c r="C303" s="12" t="n"/>
      <c r="D303" s="14" t="n"/>
      <c r="E303" s="14" t="n"/>
      <c r="F303" s="13" t="n"/>
      <c r="G303" s="13" t="n"/>
      <c r="H303" s="12" t="n"/>
      <c r="I303" s="12">
        <f>IF($H303="","",$H303*12)</f>
        <v/>
      </c>
      <c r="J303" s="12" t="n"/>
      <c r="K303" s="12" t="n"/>
      <c r="L303" s="12" t="n"/>
      <c r="M303" s="12" t="n"/>
      <c r="N303" s="12" t="n"/>
      <c r="O303" s="12" t="n"/>
      <c r="P303" s="13">
        <f>IF($A303="","",IF($J303="SL",IF(AND((MAX(0,MIN($I303,IF(OR($E303="",Settings!$B$3=""),0,DATEDIF($E303,EOMONTH(Settings!$B$3,0)+1,"m")))))&gt;0,(MAX(0,MIN($I303,IF(OR($E303="",Settings!$B$3=""),0,DATEDIF($E303,EOMONTH(Settings!$B$3,0)+1,"m")))))&lt;=$I303),(IFERROR(($F303-$G303)/$I303,0)),0),IF($J303="DDB",IF((MAX(0,MIN($I303,IF(OR($E303="",Settings!$B$3=""),0,DATEDIF($E303,EOMONTH(Settings!$B$3,0)+1,"m")))))=0,0,VDB($F303,$G303,$I303,(MAX(0,MIN($I303,IF(OR($E303="",Settings!$B$3=""),0,DATEDIF($E303,EOMONTH(Settings!$B$3,0)+1,"m")))))-1,(MAX(0,MIN($I303,IF(OR($E303="",Settings!$B$3=""),0,DATEDIF($E303,EOMONTH(Settings!$B$3,0)+1,"m"))))),2,TRUE)),0)))</f>
        <v/>
      </c>
      <c r="Q303" s="13">
        <f>IF($A303="","",IF($J303="SL",(MAX(0,MIN($I303,IF(OR($E303="",Settings!$B$3=""),0,DATEDIF($E303,EOMONTH(Settings!$B$3,0)+1,"m")))))*(IFERROR(($F303-$G303)/$I303,0)),IF($J303="DDB",IF((MAX(0,MIN($I303,IF(OR($E303="",Settings!$B$3=""),0,DATEDIF($E303,EOMONTH(Settings!$B$3,0)+1,"m")))))=0,0,VDB($F303,$G303,$I303,0,(MAX(0,MIN($I303,IF(OR($E303="",Settings!$B$3=""),0,DATEDIF($E303,EOMONTH(Settings!$B$3,0)+1,"m"))))),2,TRUE)),0)))</f>
        <v/>
      </c>
      <c r="R303" s="13">
        <f>IF($A303="","",MAX(0,$F303-$Q303))</f>
        <v/>
      </c>
    </row>
    <row r="304">
      <c r="A304" s="12" t="n"/>
      <c r="B304" s="12" t="n"/>
      <c r="C304" s="12" t="n"/>
      <c r="D304" s="14" t="n"/>
      <c r="E304" s="14" t="n"/>
      <c r="F304" s="13" t="n"/>
      <c r="G304" s="13" t="n"/>
      <c r="H304" s="12" t="n"/>
      <c r="I304" s="12">
        <f>IF($H304="","",$H304*12)</f>
        <v/>
      </c>
      <c r="J304" s="12" t="n"/>
      <c r="K304" s="12" t="n"/>
      <c r="L304" s="12" t="n"/>
      <c r="M304" s="12" t="n"/>
      <c r="N304" s="12" t="n"/>
      <c r="O304" s="12" t="n"/>
      <c r="P304" s="13">
        <f>IF($A304="","",IF($J304="SL",IF(AND((MAX(0,MIN($I304,IF(OR($E304="",Settings!$B$3=""),0,DATEDIF($E304,EOMONTH(Settings!$B$3,0)+1,"m")))))&gt;0,(MAX(0,MIN($I304,IF(OR($E304="",Settings!$B$3=""),0,DATEDIF($E304,EOMONTH(Settings!$B$3,0)+1,"m")))))&lt;=$I304),(IFERROR(($F304-$G304)/$I304,0)),0),IF($J304="DDB",IF((MAX(0,MIN($I304,IF(OR($E304="",Settings!$B$3=""),0,DATEDIF($E304,EOMONTH(Settings!$B$3,0)+1,"m")))))=0,0,VDB($F304,$G304,$I304,(MAX(0,MIN($I304,IF(OR($E304="",Settings!$B$3=""),0,DATEDIF($E304,EOMONTH(Settings!$B$3,0)+1,"m")))))-1,(MAX(0,MIN($I304,IF(OR($E304="",Settings!$B$3=""),0,DATEDIF($E304,EOMONTH(Settings!$B$3,0)+1,"m"))))),2,TRUE)),0)))</f>
        <v/>
      </c>
      <c r="Q304" s="13">
        <f>IF($A304="","",IF($J304="SL",(MAX(0,MIN($I304,IF(OR($E304="",Settings!$B$3=""),0,DATEDIF($E304,EOMONTH(Settings!$B$3,0)+1,"m")))))*(IFERROR(($F304-$G304)/$I304,0)),IF($J304="DDB",IF((MAX(0,MIN($I304,IF(OR($E304="",Settings!$B$3=""),0,DATEDIF($E304,EOMONTH(Settings!$B$3,0)+1,"m")))))=0,0,VDB($F304,$G304,$I304,0,(MAX(0,MIN($I304,IF(OR($E304="",Settings!$B$3=""),0,DATEDIF($E304,EOMONTH(Settings!$B$3,0)+1,"m"))))),2,TRUE)),0)))</f>
        <v/>
      </c>
      <c r="R304" s="13">
        <f>IF($A304="","",MAX(0,$F304-$Q304))</f>
        <v/>
      </c>
    </row>
    <row r="305">
      <c r="A305" s="12" t="n"/>
      <c r="B305" s="12" t="n"/>
      <c r="C305" s="12" t="n"/>
      <c r="D305" s="14" t="n"/>
      <c r="E305" s="14" t="n"/>
      <c r="F305" s="13" t="n"/>
      <c r="G305" s="13" t="n"/>
      <c r="H305" s="12" t="n"/>
      <c r="I305" s="12">
        <f>IF($H305="","",$H305*12)</f>
        <v/>
      </c>
      <c r="J305" s="12" t="n"/>
      <c r="K305" s="12" t="n"/>
      <c r="L305" s="12" t="n"/>
      <c r="M305" s="12" t="n"/>
      <c r="N305" s="12" t="n"/>
      <c r="O305" s="12" t="n"/>
      <c r="P305" s="13">
        <f>IF($A305="","",IF($J305="SL",IF(AND((MAX(0,MIN($I305,IF(OR($E305="",Settings!$B$3=""),0,DATEDIF($E305,EOMONTH(Settings!$B$3,0)+1,"m")))))&gt;0,(MAX(0,MIN($I305,IF(OR($E305="",Settings!$B$3=""),0,DATEDIF($E305,EOMONTH(Settings!$B$3,0)+1,"m")))))&lt;=$I305),(IFERROR(($F305-$G305)/$I305,0)),0),IF($J305="DDB",IF((MAX(0,MIN($I305,IF(OR($E305="",Settings!$B$3=""),0,DATEDIF($E305,EOMONTH(Settings!$B$3,0)+1,"m")))))=0,0,VDB($F305,$G305,$I305,(MAX(0,MIN($I305,IF(OR($E305="",Settings!$B$3=""),0,DATEDIF($E305,EOMONTH(Settings!$B$3,0)+1,"m")))))-1,(MAX(0,MIN($I305,IF(OR($E305="",Settings!$B$3=""),0,DATEDIF($E305,EOMONTH(Settings!$B$3,0)+1,"m"))))),2,TRUE)),0)))</f>
        <v/>
      </c>
      <c r="Q305" s="13">
        <f>IF($A305="","",IF($J305="SL",(MAX(0,MIN($I305,IF(OR($E305="",Settings!$B$3=""),0,DATEDIF($E305,EOMONTH(Settings!$B$3,0)+1,"m")))))*(IFERROR(($F305-$G305)/$I305,0)),IF($J305="DDB",IF((MAX(0,MIN($I305,IF(OR($E305="",Settings!$B$3=""),0,DATEDIF($E305,EOMONTH(Settings!$B$3,0)+1,"m")))))=0,0,VDB($F305,$G305,$I305,0,(MAX(0,MIN($I305,IF(OR($E305="",Settings!$B$3=""),0,DATEDIF($E305,EOMONTH(Settings!$B$3,0)+1,"m"))))),2,TRUE)),0)))</f>
        <v/>
      </c>
      <c r="R305" s="13">
        <f>IF($A305="","",MAX(0,$F305-$Q305))</f>
        <v/>
      </c>
    </row>
    <row r="306">
      <c r="A306" s="12" t="n"/>
      <c r="B306" s="12" t="n"/>
      <c r="C306" s="12" t="n"/>
      <c r="D306" s="14" t="n"/>
      <c r="E306" s="14" t="n"/>
      <c r="F306" s="13" t="n"/>
      <c r="G306" s="13" t="n"/>
      <c r="H306" s="12" t="n"/>
      <c r="I306" s="12">
        <f>IF($H306="","",$H306*12)</f>
        <v/>
      </c>
      <c r="J306" s="12" t="n"/>
      <c r="K306" s="12" t="n"/>
      <c r="L306" s="12" t="n"/>
      <c r="M306" s="12" t="n"/>
      <c r="N306" s="12" t="n"/>
      <c r="O306" s="12" t="n"/>
      <c r="P306" s="13">
        <f>IF($A306="","",IF($J306="SL",IF(AND((MAX(0,MIN($I306,IF(OR($E306="",Settings!$B$3=""),0,DATEDIF($E306,EOMONTH(Settings!$B$3,0)+1,"m")))))&gt;0,(MAX(0,MIN($I306,IF(OR($E306="",Settings!$B$3=""),0,DATEDIF($E306,EOMONTH(Settings!$B$3,0)+1,"m")))))&lt;=$I306),(IFERROR(($F306-$G306)/$I306,0)),0),IF($J306="DDB",IF((MAX(0,MIN($I306,IF(OR($E306="",Settings!$B$3=""),0,DATEDIF($E306,EOMONTH(Settings!$B$3,0)+1,"m")))))=0,0,VDB($F306,$G306,$I306,(MAX(0,MIN($I306,IF(OR($E306="",Settings!$B$3=""),0,DATEDIF($E306,EOMONTH(Settings!$B$3,0)+1,"m")))))-1,(MAX(0,MIN($I306,IF(OR($E306="",Settings!$B$3=""),0,DATEDIF($E306,EOMONTH(Settings!$B$3,0)+1,"m"))))),2,TRUE)),0)))</f>
        <v/>
      </c>
      <c r="Q306" s="13">
        <f>IF($A306="","",IF($J306="SL",(MAX(0,MIN($I306,IF(OR($E306="",Settings!$B$3=""),0,DATEDIF($E306,EOMONTH(Settings!$B$3,0)+1,"m")))))*(IFERROR(($F306-$G306)/$I306,0)),IF($J306="DDB",IF((MAX(0,MIN($I306,IF(OR($E306="",Settings!$B$3=""),0,DATEDIF($E306,EOMONTH(Settings!$B$3,0)+1,"m")))))=0,0,VDB($F306,$G306,$I306,0,(MAX(0,MIN($I306,IF(OR($E306="",Settings!$B$3=""),0,DATEDIF($E306,EOMONTH(Settings!$B$3,0)+1,"m"))))),2,TRUE)),0)))</f>
        <v/>
      </c>
      <c r="R306" s="13">
        <f>IF($A306="","",MAX(0,$F306-$Q306))</f>
        <v/>
      </c>
    </row>
    <row r="307">
      <c r="A307" s="12" t="n"/>
      <c r="B307" s="12" t="n"/>
      <c r="C307" s="12" t="n"/>
      <c r="D307" s="14" t="n"/>
      <c r="E307" s="14" t="n"/>
      <c r="F307" s="13" t="n"/>
      <c r="G307" s="13" t="n"/>
      <c r="H307" s="12" t="n"/>
      <c r="I307" s="12">
        <f>IF($H307="","",$H307*12)</f>
        <v/>
      </c>
      <c r="J307" s="12" t="n"/>
      <c r="K307" s="12" t="n"/>
      <c r="L307" s="12" t="n"/>
      <c r="M307" s="12" t="n"/>
      <c r="N307" s="12" t="n"/>
      <c r="O307" s="12" t="n"/>
      <c r="P307" s="13">
        <f>IF($A307="","",IF($J307="SL",IF(AND((MAX(0,MIN($I307,IF(OR($E307="",Settings!$B$3=""),0,DATEDIF($E307,EOMONTH(Settings!$B$3,0)+1,"m")))))&gt;0,(MAX(0,MIN($I307,IF(OR($E307="",Settings!$B$3=""),0,DATEDIF($E307,EOMONTH(Settings!$B$3,0)+1,"m")))))&lt;=$I307),(IFERROR(($F307-$G307)/$I307,0)),0),IF($J307="DDB",IF((MAX(0,MIN($I307,IF(OR($E307="",Settings!$B$3=""),0,DATEDIF($E307,EOMONTH(Settings!$B$3,0)+1,"m")))))=0,0,VDB($F307,$G307,$I307,(MAX(0,MIN($I307,IF(OR($E307="",Settings!$B$3=""),0,DATEDIF($E307,EOMONTH(Settings!$B$3,0)+1,"m")))))-1,(MAX(0,MIN($I307,IF(OR($E307="",Settings!$B$3=""),0,DATEDIF($E307,EOMONTH(Settings!$B$3,0)+1,"m"))))),2,TRUE)),0)))</f>
        <v/>
      </c>
      <c r="Q307" s="13">
        <f>IF($A307="","",IF($J307="SL",(MAX(0,MIN($I307,IF(OR($E307="",Settings!$B$3=""),0,DATEDIF($E307,EOMONTH(Settings!$B$3,0)+1,"m")))))*(IFERROR(($F307-$G307)/$I307,0)),IF($J307="DDB",IF((MAX(0,MIN($I307,IF(OR($E307="",Settings!$B$3=""),0,DATEDIF($E307,EOMONTH(Settings!$B$3,0)+1,"m")))))=0,0,VDB($F307,$G307,$I307,0,(MAX(0,MIN($I307,IF(OR($E307="",Settings!$B$3=""),0,DATEDIF($E307,EOMONTH(Settings!$B$3,0)+1,"m"))))),2,TRUE)),0)))</f>
        <v/>
      </c>
      <c r="R307" s="13">
        <f>IF($A307="","",MAX(0,$F307-$Q307))</f>
        <v/>
      </c>
    </row>
    <row r="308">
      <c r="A308" s="12" t="n"/>
      <c r="B308" s="12" t="n"/>
      <c r="C308" s="12" t="n"/>
      <c r="D308" s="14" t="n"/>
      <c r="E308" s="14" t="n"/>
      <c r="F308" s="13" t="n"/>
      <c r="G308" s="13" t="n"/>
      <c r="H308" s="12" t="n"/>
      <c r="I308" s="12">
        <f>IF($H308="","",$H308*12)</f>
        <v/>
      </c>
      <c r="J308" s="12" t="n"/>
      <c r="K308" s="12" t="n"/>
      <c r="L308" s="12" t="n"/>
      <c r="M308" s="12" t="n"/>
      <c r="N308" s="12" t="n"/>
      <c r="O308" s="12" t="n"/>
      <c r="P308" s="13">
        <f>IF($A308="","",IF($J308="SL",IF(AND((MAX(0,MIN($I308,IF(OR($E308="",Settings!$B$3=""),0,DATEDIF($E308,EOMONTH(Settings!$B$3,0)+1,"m")))))&gt;0,(MAX(0,MIN($I308,IF(OR($E308="",Settings!$B$3=""),0,DATEDIF($E308,EOMONTH(Settings!$B$3,0)+1,"m")))))&lt;=$I308),(IFERROR(($F308-$G308)/$I308,0)),0),IF($J308="DDB",IF((MAX(0,MIN($I308,IF(OR($E308="",Settings!$B$3=""),0,DATEDIF($E308,EOMONTH(Settings!$B$3,0)+1,"m")))))=0,0,VDB($F308,$G308,$I308,(MAX(0,MIN($I308,IF(OR($E308="",Settings!$B$3=""),0,DATEDIF($E308,EOMONTH(Settings!$B$3,0)+1,"m")))))-1,(MAX(0,MIN($I308,IF(OR($E308="",Settings!$B$3=""),0,DATEDIF($E308,EOMONTH(Settings!$B$3,0)+1,"m"))))),2,TRUE)),0)))</f>
        <v/>
      </c>
      <c r="Q308" s="13">
        <f>IF($A308="","",IF($J308="SL",(MAX(0,MIN($I308,IF(OR($E308="",Settings!$B$3=""),0,DATEDIF($E308,EOMONTH(Settings!$B$3,0)+1,"m")))))*(IFERROR(($F308-$G308)/$I308,0)),IF($J308="DDB",IF((MAX(0,MIN($I308,IF(OR($E308="",Settings!$B$3=""),0,DATEDIF($E308,EOMONTH(Settings!$B$3,0)+1,"m")))))=0,0,VDB($F308,$G308,$I308,0,(MAX(0,MIN($I308,IF(OR($E308="",Settings!$B$3=""),0,DATEDIF($E308,EOMONTH(Settings!$B$3,0)+1,"m"))))),2,TRUE)),0)))</f>
        <v/>
      </c>
      <c r="R308" s="13">
        <f>IF($A308="","",MAX(0,$F308-$Q308))</f>
        <v/>
      </c>
    </row>
    <row r="309">
      <c r="A309" s="12" t="n"/>
      <c r="B309" s="12" t="n"/>
      <c r="C309" s="12" t="n"/>
      <c r="D309" s="14" t="n"/>
      <c r="E309" s="14" t="n"/>
      <c r="F309" s="13" t="n"/>
      <c r="G309" s="13" t="n"/>
      <c r="H309" s="12" t="n"/>
      <c r="I309" s="12">
        <f>IF($H309="","",$H309*12)</f>
        <v/>
      </c>
      <c r="J309" s="12" t="n"/>
      <c r="K309" s="12" t="n"/>
      <c r="L309" s="12" t="n"/>
      <c r="M309" s="12" t="n"/>
      <c r="N309" s="12" t="n"/>
      <c r="O309" s="12" t="n"/>
      <c r="P309" s="13">
        <f>IF($A309="","",IF($J309="SL",IF(AND((MAX(0,MIN($I309,IF(OR($E309="",Settings!$B$3=""),0,DATEDIF($E309,EOMONTH(Settings!$B$3,0)+1,"m")))))&gt;0,(MAX(0,MIN($I309,IF(OR($E309="",Settings!$B$3=""),0,DATEDIF($E309,EOMONTH(Settings!$B$3,0)+1,"m")))))&lt;=$I309),(IFERROR(($F309-$G309)/$I309,0)),0),IF($J309="DDB",IF((MAX(0,MIN($I309,IF(OR($E309="",Settings!$B$3=""),0,DATEDIF($E309,EOMONTH(Settings!$B$3,0)+1,"m")))))=0,0,VDB($F309,$G309,$I309,(MAX(0,MIN($I309,IF(OR($E309="",Settings!$B$3=""),0,DATEDIF($E309,EOMONTH(Settings!$B$3,0)+1,"m")))))-1,(MAX(0,MIN($I309,IF(OR($E309="",Settings!$B$3=""),0,DATEDIF($E309,EOMONTH(Settings!$B$3,0)+1,"m"))))),2,TRUE)),0)))</f>
        <v/>
      </c>
      <c r="Q309" s="13">
        <f>IF($A309="","",IF($J309="SL",(MAX(0,MIN($I309,IF(OR($E309="",Settings!$B$3=""),0,DATEDIF($E309,EOMONTH(Settings!$B$3,0)+1,"m")))))*(IFERROR(($F309-$G309)/$I309,0)),IF($J309="DDB",IF((MAX(0,MIN($I309,IF(OR($E309="",Settings!$B$3=""),0,DATEDIF($E309,EOMONTH(Settings!$B$3,0)+1,"m")))))=0,0,VDB($F309,$G309,$I309,0,(MAX(0,MIN($I309,IF(OR($E309="",Settings!$B$3=""),0,DATEDIF($E309,EOMONTH(Settings!$B$3,0)+1,"m"))))),2,TRUE)),0)))</f>
        <v/>
      </c>
      <c r="R309" s="13">
        <f>IF($A309="","",MAX(0,$F309-$Q309))</f>
        <v/>
      </c>
    </row>
    <row r="310">
      <c r="A310" s="12" t="n"/>
      <c r="B310" s="12" t="n"/>
      <c r="C310" s="12" t="n"/>
      <c r="D310" s="14" t="n"/>
      <c r="E310" s="14" t="n"/>
      <c r="F310" s="13" t="n"/>
      <c r="G310" s="13" t="n"/>
      <c r="H310" s="12" t="n"/>
      <c r="I310" s="12">
        <f>IF($H310="","",$H310*12)</f>
        <v/>
      </c>
      <c r="J310" s="12" t="n"/>
      <c r="K310" s="12" t="n"/>
      <c r="L310" s="12" t="n"/>
      <c r="M310" s="12" t="n"/>
      <c r="N310" s="12" t="n"/>
      <c r="O310" s="12" t="n"/>
      <c r="P310" s="13">
        <f>IF($A310="","",IF($J310="SL",IF(AND((MAX(0,MIN($I310,IF(OR($E310="",Settings!$B$3=""),0,DATEDIF($E310,EOMONTH(Settings!$B$3,0)+1,"m")))))&gt;0,(MAX(0,MIN($I310,IF(OR($E310="",Settings!$B$3=""),0,DATEDIF($E310,EOMONTH(Settings!$B$3,0)+1,"m")))))&lt;=$I310),(IFERROR(($F310-$G310)/$I310,0)),0),IF($J310="DDB",IF((MAX(0,MIN($I310,IF(OR($E310="",Settings!$B$3=""),0,DATEDIF($E310,EOMONTH(Settings!$B$3,0)+1,"m")))))=0,0,VDB($F310,$G310,$I310,(MAX(0,MIN($I310,IF(OR($E310="",Settings!$B$3=""),0,DATEDIF($E310,EOMONTH(Settings!$B$3,0)+1,"m")))))-1,(MAX(0,MIN($I310,IF(OR($E310="",Settings!$B$3=""),0,DATEDIF($E310,EOMONTH(Settings!$B$3,0)+1,"m"))))),2,TRUE)),0)))</f>
        <v/>
      </c>
      <c r="Q310" s="13">
        <f>IF($A310="","",IF($J310="SL",(MAX(0,MIN($I310,IF(OR($E310="",Settings!$B$3=""),0,DATEDIF($E310,EOMONTH(Settings!$B$3,0)+1,"m")))))*(IFERROR(($F310-$G310)/$I310,0)),IF($J310="DDB",IF((MAX(0,MIN($I310,IF(OR($E310="",Settings!$B$3=""),0,DATEDIF($E310,EOMONTH(Settings!$B$3,0)+1,"m")))))=0,0,VDB($F310,$G310,$I310,0,(MAX(0,MIN($I310,IF(OR($E310="",Settings!$B$3=""),0,DATEDIF($E310,EOMONTH(Settings!$B$3,0)+1,"m"))))),2,TRUE)),0)))</f>
        <v/>
      </c>
      <c r="R310" s="13">
        <f>IF($A310="","",MAX(0,$F310-$Q310))</f>
        <v/>
      </c>
    </row>
    <row r="311">
      <c r="A311" s="12" t="n"/>
      <c r="B311" s="12" t="n"/>
      <c r="C311" s="12" t="n"/>
      <c r="D311" s="14" t="n"/>
      <c r="E311" s="14" t="n"/>
      <c r="F311" s="13" t="n"/>
      <c r="G311" s="13" t="n"/>
      <c r="H311" s="12" t="n"/>
      <c r="I311" s="12">
        <f>IF($H311="","",$H311*12)</f>
        <v/>
      </c>
      <c r="J311" s="12" t="n"/>
      <c r="K311" s="12" t="n"/>
      <c r="L311" s="12" t="n"/>
      <c r="M311" s="12" t="n"/>
      <c r="N311" s="12" t="n"/>
      <c r="O311" s="12" t="n"/>
      <c r="P311" s="13">
        <f>IF($A311="","",IF($J311="SL",IF(AND((MAX(0,MIN($I311,IF(OR($E311="",Settings!$B$3=""),0,DATEDIF($E311,EOMONTH(Settings!$B$3,0)+1,"m")))))&gt;0,(MAX(0,MIN($I311,IF(OR($E311="",Settings!$B$3=""),0,DATEDIF($E311,EOMONTH(Settings!$B$3,0)+1,"m")))))&lt;=$I311),(IFERROR(($F311-$G311)/$I311,0)),0),IF($J311="DDB",IF((MAX(0,MIN($I311,IF(OR($E311="",Settings!$B$3=""),0,DATEDIF($E311,EOMONTH(Settings!$B$3,0)+1,"m")))))=0,0,VDB($F311,$G311,$I311,(MAX(0,MIN($I311,IF(OR($E311="",Settings!$B$3=""),0,DATEDIF($E311,EOMONTH(Settings!$B$3,0)+1,"m")))))-1,(MAX(0,MIN($I311,IF(OR($E311="",Settings!$B$3=""),0,DATEDIF($E311,EOMONTH(Settings!$B$3,0)+1,"m"))))),2,TRUE)),0)))</f>
        <v/>
      </c>
      <c r="Q311" s="13">
        <f>IF($A311="","",IF($J311="SL",(MAX(0,MIN($I311,IF(OR($E311="",Settings!$B$3=""),0,DATEDIF($E311,EOMONTH(Settings!$B$3,0)+1,"m")))))*(IFERROR(($F311-$G311)/$I311,0)),IF($J311="DDB",IF((MAX(0,MIN($I311,IF(OR($E311="",Settings!$B$3=""),0,DATEDIF($E311,EOMONTH(Settings!$B$3,0)+1,"m")))))=0,0,VDB($F311,$G311,$I311,0,(MAX(0,MIN($I311,IF(OR($E311="",Settings!$B$3=""),0,DATEDIF($E311,EOMONTH(Settings!$B$3,0)+1,"m"))))),2,TRUE)),0)))</f>
        <v/>
      </c>
      <c r="R311" s="13">
        <f>IF($A311="","",MAX(0,$F311-$Q311))</f>
        <v/>
      </c>
    </row>
    <row r="312">
      <c r="A312" s="12" t="n"/>
      <c r="B312" s="12" t="n"/>
      <c r="C312" s="12" t="n"/>
      <c r="D312" s="14" t="n"/>
      <c r="E312" s="14" t="n"/>
      <c r="F312" s="13" t="n"/>
      <c r="G312" s="13" t="n"/>
      <c r="H312" s="12" t="n"/>
      <c r="I312" s="12">
        <f>IF($H312="","",$H312*12)</f>
        <v/>
      </c>
      <c r="J312" s="12" t="n"/>
      <c r="K312" s="12" t="n"/>
      <c r="L312" s="12" t="n"/>
      <c r="M312" s="12" t="n"/>
      <c r="N312" s="12" t="n"/>
      <c r="O312" s="12" t="n"/>
      <c r="P312" s="13">
        <f>IF($A312="","",IF($J312="SL",IF(AND((MAX(0,MIN($I312,IF(OR($E312="",Settings!$B$3=""),0,DATEDIF($E312,EOMONTH(Settings!$B$3,0)+1,"m")))))&gt;0,(MAX(0,MIN($I312,IF(OR($E312="",Settings!$B$3=""),0,DATEDIF($E312,EOMONTH(Settings!$B$3,0)+1,"m")))))&lt;=$I312),(IFERROR(($F312-$G312)/$I312,0)),0),IF($J312="DDB",IF((MAX(0,MIN($I312,IF(OR($E312="",Settings!$B$3=""),0,DATEDIF($E312,EOMONTH(Settings!$B$3,0)+1,"m")))))=0,0,VDB($F312,$G312,$I312,(MAX(0,MIN($I312,IF(OR($E312="",Settings!$B$3=""),0,DATEDIF($E312,EOMONTH(Settings!$B$3,0)+1,"m")))))-1,(MAX(0,MIN($I312,IF(OR($E312="",Settings!$B$3=""),0,DATEDIF($E312,EOMONTH(Settings!$B$3,0)+1,"m"))))),2,TRUE)),0)))</f>
        <v/>
      </c>
      <c r="Q312" s="13">
        <f>IF($A312="","",IF($J312="SL",(MAX(0,MIN($I312,IF(OR($E312="",Settings!$B$3=""),0,DATEDIF($E312,EOMONTH(Settings!$B$3,0)+1,"m")))))*(IFERROR(($F312-$G312)/$I312,0)),IF($J312="DDB",IF((MAX(0,MIN($I312,IF(OR($E312="",Settings!$B$3=""),0,DATEDIF($E312,EOMONTH(Settings!$B$3,0)+1,"m")))))=0,0,VDB($F312,$G312,$I312,0,(MAX(0,MIN($I312,IF(OR($E312="",Settings!$B$3=""),0,DATEDIF($E312,EOMONTH(Settings!$B$3,0)+1,"m"))))),2,TRUE)),0)))</f>
        <v/>
      </c>
      <c r="R312" s="13">
        <f>IF($A312="","",MAX(0,$F312-$Q312))</f>
        <v/>
      </c>
    </row>
    <row r="313">
      <c r="A313" s="12" t="n"/>
      <c r="B313" s="12" t="n"/>
      <c r="C313" s="12" t="n"/>
      <c r="D313" s="14" t="n"/>
      <c r="E313" s="14" t="n"/>
      <c r="F313" s="13" t="n"/>
      <c r="G313" s="13" t="n"/>
      <c r="H313" s="12" t="n"/>
      <c r="I313" s="12">
        <f>IF($H313="","",$H313*12)</f>
        <v/>
      </c>
      <c r="J313" s="12" t="n"/>
      <c r="K313" s="12" t="n"/>
      <c r="L313" s="12" t="n"/>
      <c r="M313" s="12" t="n"/>
      <c r="N313" s="12" t="n"/>
      <c r="O313" s="12" t="n"/>
      <c r="P313" s="13">
        <f>IF($A313="","",IF($J313="SL",IF(AND((MAX(0,MIN($I313,IF(OR($E313="",Settings!$B$3=""),0,DATEDIF($E313,EOMONTH(Settings!$B$3,0)+1,"m")))))&gt;0,(MAX(0,MIN($I313,IF(OR($E313="",Settings!$B$3=""),0,DATEDIF($E313,EOMONTH(Settings!$B$3,0)+1,"m")))))&lt;=$I313),(IFERROR(($F313-$G313)/$I313,0)),0),IF($J313="DDB",IF((MAX(0,MIN($I313,IF(OR($E313="",Settings!$B$3=""),0,DATEDIF($E313,EOMONTH(Settings!$B$3,0)+1,"m")))))=0,0,VDB($F313,$G313,$I313,(MAX(0,MIN($I313,IF(OR($E313="",Settings!$B$3=""),0,DATEDIF($E313,EOMONTH(Settings!$B$3,0)+1,"m")))))-1,(MAX(0,MIN($I313,IF(OR($E313="",Settings!$B$3=""),0,DATEDIF($E313,EOMONTH(Settings!$B$3,0)+1,"m"))))),2,TRUE)),0)))</f>
        <v/>
      </c>
      <c r="Q313" s="13">
        <f>IF($A313="","",IF($J313="SL",(MAX(0,MIN($I313,IF(OR($E313="",Settings!$B$3=""),0,DATEDIF($E313,EOMONTH(Settings!$B$3,0)+1,"m")))))*(IFERROR(($F313-$G313)/$I313,0)),IF($J313="DDB",IF((MAX(0,MIN($I313,IF(OR($E313="",Settings!$B$3=""),0,DATEDIF($E313,EOMONTH(Settings!$B$3,0)+1,"m")))))=0,0,VDB($F313,$G313,$I313,0,(MAX(0,MIN($I313,IF(OR($E313="",Settings!$B$3=""),0,DATEDIF($E313,EOMONTH(Settings!$B$3,0)+1,"m"))))),2,TRUE)),0)))</f>
        <v/>
      </c>
      <c r="R313" s="13">
        <f>IF($A313="","",MAX(0,$F313-$Q313))</f>
        <v/>
      </c>
    </row>
    <row r="314">
      <c r="A314" s="12" t="n"/>
      <c r="B314" s="12" t="n"/>
      <c r="C314" s="12" t="n"/>
      <c r="D314" s="14" t="n"/>
      <c r="E314" s="14" t="n"/>
      <c r="F314" s="13" t="n"/>
      <c r="G314" s="13" t="n"/>
      <c r="H314" s="12" t="n"/>
      <c r="I314" s="12">
        <f>IF($H314="","",$H314*12)</f>
        <v/>
      </c>
      <c r="J314" s="12" t="n"/>
      <c r="K314" s="12" t="n"/>
      <c r="L314" s="12" t="n"/>
      <c r="M314" s="12" t="n"/>
      <c r="N314" s="12" t="n"/>
      <c r="O314" s="12" t="n"/>
      <c r="P314" s="13">
        <f>IF($A314="","",IF($J314="SL",IF(AND((MAX(0,MIN($I314,IF(OR($E314="",Settings!$B$3=""),0,DATEDIF($E314,EOMONTH(Settings!$B$3,0)+1,"m")))))&gt;0,(MAX(0,MIN($I314,IF(OR($E314="",Settings!$B$3=""),0,DATEDIF($E314,EOMONTH(Settings!$B$3,0)+1,"m")))))&lt;=$I314),(IFERROR(($F314-$G314)/$I314,0)),0),IF($J314="DDB",IF((MAX(0,MIN($I314,IF(OR($E314="",Settings!$B$3=""),0,DATEDIF($E314,EOMONTH(Settings!$B$3,0)+1,"m")))))=0,0,VDB($F314,$G314,$I314,(MAX(0,MIN($I314,IF(OR($E314="",Settings!$B$3=""),0,DATEDIF($E314,EOMONTH(Settings!$B$3,0)+1,"m")))))-1,(MAX(0,MIN($I314,IF(OR($E314="",Settings!$B$3=""),0,DATEDIF($E314,EOMONTH(Settings!$B$3,0)+1,"m"))))),2,TRUE)),0)))</f>
        <v/>
      </c>
      <c r="Q314" s="13">
        <f>IF($A314="","",IF($J314="SL",(MAX(0,MIN($I314,IF(OR($E314="",Settings!$B$3=""),0,DATEDIF($E314,EOMONTH(Settings!$B$3,0)+1,"m")))))*(IFERROR(($F314-$G314)/$I314,0)),IF($J314="DDB",IF((MAX(0,MIN($I314,IF(OR($E314="",Settings!$B$3=""),0,DATEDIF($E314,EOMONTH(Settings!$B$3,0)+1,"m")))))=0,0,VDB($F314,$G314,$I314,0,(MAX(0,MIN($I314,IF(OR($E314="",Settings!$B$3=""),0,DATEDIF($E314,EOMONTH(Settings!$B$3,0)+1,"m"))))),2,TRUE)),0)))</f>
        <v/>
      </c>
      <c r="R314" s="13">
        <f>IF($A314="","",MAX(0,$F314-$Q314))</f>
        <v/>
      </c>
    </row>
    <row r="315">
      <c r="A315" s="12" t="n"/>
      <c r="B315" s="12" t="n"/>
      <c r="C315" s="12" t="n"/>
      <c r="D315" s="14" t="n"/>
      <c r="E315" s="14" t="n"/>
      <c r="F315" s="13" t="n"/>
      <c r="G315" s="13" t="n"/>
      <c r="H315" s="12" t="n"/>
      <c r="I315" s="12">
        <f>IF($H315="","",$H315*12)</f>
        <v/>
      </c>
      <c r="J315" s="12" t="n"/>
      <c r="K315" s="12" t="n"/>
      <c r="L315" s="12" t="n"/>
      <c r="M315" s="12" t="n"/>
      <c r="N315" s="12" t="n"/>
      <c r="O315" s="12" t="n"/>
      <c r="P315" s="13">
        <f>IF($A315="","",IF($J315="SL",IF(AND((MAX(0,MIN($I315,IF(OR($E315="",Settings!$B$3=""),0,DATEDIF($E315,EOMONTH(Settings!$B$3,0)+1,"m")))))&gt;0,(MAX(0,MIN($I315,IF(OR($E315="",Settings!$B$3=""),0,DATEDIF($E315,EOMONTH(Settings!$B$3,0)+1,"m")))))&lt;=$I315),(IFERROR(($F315-$G315)/$I315,0)),0),IF($J315="DDB",IF((MAX(0,MIN($I315,IF(OR($E315="",Settings!$B$3=""),0,DATEDIF($E315,EOMONTH(Settings!$B$3,0)+1,"m")))))=0,0,VDB($F315,$G315,$I315,(MAX(0,MIN($I315,IF(OR($E315="",Settings!$B$3=""),0,DATEDIF($E315,EOMONTH(Settings!$B$3,0)+1,"m")))))-1,(MAX(0,MIN($I315,IF(OR($E315="",Settings!$B$3=""),0,DATEDIF($E315,EOMONTH(Settings!$B$3,0)+1,"m"))))),2,TRUE)),0)))</f>
        <v/>
      </c>
      <c r="Q315" s="13">
        <f>IF($A315="","",IF($J315="SL",(MAX(0,MIN($I315,IF(OR($E315="",Settings!$B$3=""),0,DATEDIF($E315,EOMONTH(Settings!$B$3,0)+1,"m")))))*(IFERROR(($F315-$G315)/$I315,0)),IF($J315="DDB",IF((MAX(0,MIN($I315,IF(OR($E315="",Settings!$B$3=""),0,DATEDIF($E315,EOMONTH(Settings!$B$3,0)+1,"m")))))=0,0,VDB($F315,$G315,$I315,0,(MAX(0,MIN($I315,IF(OR($E315="",Settings!$B$3=""),0,DATEDIF($E315,EOMONTH(Settings!$B$3,0)+1,"m"))))),2,TRUE)),0)))</f>
        <v/>
      </c>
      <c r="R315" s="13">
        <f>IF($A315="","",MAX(0,$F315-$Q315))</f>
        <v/>
      </c>
    </row>
    <row r="316">
      <c r="A316" s="12" t="n"/>
      <c r="B316" s="12" t="n"/>
      <c r="C316" s="12" t="n"/>
      <c r="D316" s="14" t="n"/>
      <c r="E316" s="14" t="n"/>
      <c r="F316" s="13" t="n"/>
      <c r="G316" s="13" t="n"/>
      <c r="H316" s="12" t="n"/>
      <c r="I316" s="12">
        <f>IF($H316="","",$H316*12)</f>
        <v/>
      </c>
      <c r="J316" s="12" t="n"/>
      <c r="K316" s="12" t="n"/>
      <c r="L316" s="12" t="n"/>
      <c r="M316" s="12" t="n"/>
      <c r="N316" s="12" t="n"/>
      <c r="O316" s="12" t="n"/>
      <c r="P316" s="13">
        <f>IF($A316="","",IF($J316="SL",IF(AND((MAX(0,MIN($I316,IF(OR($E316="",Settings!$B$3=""),0,DATEDIF($E316,EOMONTH(Settings!$B$3,0)+1,"m")))))&gt;0,(MAX(0,MIN($I316,IF(OR($E316="",Settings!$B$3=""),0,DATEDIF($E316,EOMONTH(Settings!$B$3,0)+1,"m")))))&lt;=$I316),(IFERROR(($F316-$G316)/$I316,0)),0),IF($J316="DDB",IF((MAX(0,MIN($I316,IF(OR($E316="",Settings!$B$3=""),0,DATEDIF($E316,EOMONTH(Settings!$B$3,0)+1,"m")))))=0,0,VDB($F316,$G316,$I316,(MAX(0,MIN($I316,IF(OR($E316="",Settings!$B$3=""),0,DATEDIF($E316,EOMONTH(Settings!$B$3,0)+1,"m")))))-1,(MAX(0,MIN($I316,IF(OR($E316="",Settings!$B$3=""),0,DATEDIF($E316,EOMONTH(Settings!$B$3,0)+1,"m"))))),2,TRUE)),0)))</f>
        <v/>
      </c>
      <c r="Q316" s="13">
        <f>IF($A316="","",IF($J316="SL",(MAX(0,MIN($I316,IF(OR($E316="",Settings!$B$3=""),0,DATEDIF($E316,EOMONTH(Settings!$B$3,0)+1,"m")))))*(IFERROR(($F316-$G316)/$I316,0)),IF($J316="DDB",IF((MAX(0,MIN($I316,IF(OR($E316="",Settings!$B$3=""),0,DATEDIF($E316,EOMONTH(Settings!$B$3,0)+1,"m")))))=0,0,VDB($F316,$G316,$I316,0,(MAX(0,MIN($I316,IF(OR($E316="",Settings!$B$3=""),0,DATEDIF($E316,EOMONTH(Settings!$B$3,0)+1,"m"))))),2,TRUE)),0)))</f>
        <v/>
      </c>
      <c r="R316" s="13">
        <f>IF($A316="","",MAX(0,$F316-$Q316))</f>
        <v/>
      </c>
    </row>
    <row r="317">
      <c r="A317" s="12" t="n"/>
      <c r="B317" s="12" t="n"/>
      <c r="C317" s="12" t="n"/>
      <c r="D317" s="14" t="n"/>
      <c r="E317" s="14" t="n"/>
      <c r="F317" s="13" t="n"/>
      <c r="G317" s="13" t="n"/>
      <c r="H317" s="12" t="n"/>
      <c r="I317" s="12">
        <f>IF($H317="","",$H317*12)</f>
        <v/>
      </c>
      <c r="J317" s="12" t="n"/>
      <c r="K317" s="12" t="n"/>
      <c r="L317" s="12" t="n"/>
      <c r="M317" s="12" t="n"/>
      <c r="N317" s="12" t="n"/>
      <c r="O317" s="12" t="n"/>
      <c r="P317" s="13">
        <f>IF($A317="","",IF($J317="SL",IF(AND((MAX(0,MIN($I317,IF(OR($E317="",Settings!$B$3=""),0,DATEDIF($E317,EOMONTH(Settings!$B$3,0)+1,"m")))))&gt;0,(MAX(0,MIN($I317,IF(OR($E317="",Settings!$B$3=""),0,DATEDIF($E317,EOMONTH(Settings!$B$3,0)+1,"m")))))&lt;=$I317),(IFERROR(($F317-$G317)/$I317,0)),0),IF($J317="DDB",IF((MAX(0,MIN($I317,IF(OR($E317="",Settings!$B$3=""),0,DATEDIF($E317,EOMONTH(Settings!$B$3,0)+1,"m")))))=0,0,VDB($F317,$G317,$I317,(MAX(0,MIN($I317,IF(OR($E317="",Settings!$B$3=""),0,DATEDIF($E317,EOMONTH(Settings!$B$3,0)+1,"m")))))-1,(MAX(0,MIN($I317,IF(OR($E317="",Settings!$B$3=""),0,DATEDIF($E317,EOMONTH(Settings!$B$3,0)+1,"m"))))),2,TRUE)),0)))</f>
        <v/>
      </c>
      <c r="Q317" s="13">
        <f>IF($A317="","",IF($J317="SL",(MAX(0,MIN($I317,IF(OR($E317="",Settings!$B$3=""),0,DATEDIF($E317,EOMONTH(Settings!$B$3,0)+1,"m")))))*(IFERROR(($F317-$G317)/$I317,0)),IF($J317="DDB",IF((MAX(0,MIN($I317,IF(OR($E317="",Settings!$B$3=""),0,DATEDIF($E317,EOMONTH(Settings!$B$3,0)+1,"m")))))=0,0,VDB($F317,$G317,$I317,0,(MAX(0,MIN($I317,IF(OR($E317="",Settings!$B$3=""),0,DATEDIF($E317,EOMONTH(Settings!$B$3,0)+1,"m"))))),2,TRUE)),0)))</f>
        <v/>
      </c>
      <c r="R317" s="13">
        <f>IF($A317="","",MAX(0,$F317-$Q317))</f>
        <v/>
      </c>
    </row>
    <row r="318">
      <c r="A318" s="12" t="n"/>
      <c r="B318" s="12" t="n"/>
      <c r="C318" s="12" t="n"/>
      <c r="D318" s="14" t="n"/>
      <c r="E318" s="14" t="n"/>
      <c r="F318" s="13" t="n"/>
      <c r="G318" s="13" t="n"/>
      <c r="H318" s="12" t="n"/>
      <c r="I318" s="12">
        <f>IF($H318="","",$H318*12)</f>
        <v/>
      </c>
      <c r="J318" s="12" t="n"/>
      <c r="K318" s="12" t="n"/>
      <c r="L318" s="12" t="n"/>
      <c r="M318" s="12" t="n"/>
      <c r="N318" s="12" t="n"/>
      <c r="O318" s="12" t="n"/>
      <c r="P318" s="13">
        <f>IF($A318="","",IF($J318="SL",IF(AND((MAX(0,MIN($I318,IF(OR($E318="",Settings!$B$3=""),0,DATEDIF($E318,EOMONTH(Settings!$B$3,0)+1,"m")))))&gt;0,(MAX(0,MIN($I318,IF(OR($E318="",Settings!$B$3=""),0,DATEDIF($E318,EOMONTH(Settings!$B$3,0)+1,"m")))))&lt;=$I318),(IFERROR(($F318-$G318)/$I318,0)),0),IF($J318="DDB",IF((MAX(0,MIN($I318,IF(OR($E318="",Settings!$B$3=""),0,DATEDIF($E318,EOMONTH(Settings!$B$3,0)+1,"m")))))=0,0,VDB($F318,$G318,$I318,(MAX(0,MIN($I318,IF(OR($E318="",Settings!$B$3=""),0,DATEDIF($E318,EOMONTH(Settings!$B$3,0)+1,"m")))))-1,(MAX(0,MIN($I318,IF(OR($E318="",Settings!$B$3=""),0,DATEDIF($E318,EOMONTH(Settings!$B$3,0)+1,"m"))))),2,TRUE)),0)))</f>
        <v/>
      </c>
      <c r="Q318" s="13">
        <f>IF($A318="","",IF($J318="SL",(MAX(0,MIN($I318,IF(OR($E318="",Settings!$B$3=""),0,DATEDIF($E318,EOMONTH(Settings!$B$3,0)+1,"m")))))*(IFERROR(($F318-$G318)/$I318,0)),IF($J318="DDB",IF((MAX(0,MIN($I318,IF(OR($E318="",Settings!$B$3=""),0,DATEDIF($E318,EOMONTH(Settings!$B$3,0)+1,"m")))))=0,0,VDB($F318,$G318,$I318,0,(MAX(0,MIN($I318,IF(OR($E318="",Settings!$B$3=""),0,DATEDIF($E318,EOMONTH(Settings!$B$3,0)+1,"m"))))),2,TRUE)),0)))</f>
        <v/>
      </c>
      <c r="R318" s="13">
        <f>IF($A318="","",MAX(0,$F318-$Q318))</f>
        <v/>
      </c>
    </row>
    <row r="319">
      <c r="A319" s="12" t="n"/>
      <c r="B319" s="12" t="n"/>
      <c r="C319" s="12" t="n"/>
      <c r="D319" s="14" t="n"/>
      <c r="E319" s="14" t="n"/>
      <c r="F319" s="13" t="n"/>
      <c r="G319" s="13" t="n"/>
      <c r="H319" s="12" t="n"/>
      <c r="I319" s="12">
        <f>IF($H319="","",$H319*12)</f>
        <v/>
      </c>
      <c r="J319" s="12" t="n"/>
      <c r="K319" s="12" t="n"/>
      <c r="L319" s="12" t="n"/>
      <c r="M319" s="12" t="n"/>
      <c r="N319" s="12" t="n"/>
      <c r="O319" s="12" t="n"/>
      <c r="P319" s="13">
        <f>IF($A319="","",IF($J319="SL",IF(AND((MAX(0,MIN($I319,IF(OR($E319="",Settings!$B$3=""),0,DATEDIF($E319,EOMONTH(Settings!$B$3,0)+1,"m")))))&gt;0,(MAX(0,MIN($I319,IF(OR($E319="",Settings!$B$3=""),0,DATEDIF($E319,EOMONTH(Settings!$B$3,0)+1,"m")))))&lt;=$I319),(IFERROR(($F319-$G319)/$I319,0)),0),IF($J319="DDB",IF((MAX(0,MIN($I319,IF(OR($E319="",Settings!$B$3=""),0,DATEDIF($E319,EOMONTH(Settings!$B$3,0)+1,"m")))))=0,0,VDB($F319,$G319,$I319,(MAX(0,MIN($I319,IF(OR($E319="",Settings!$B$3=""),0,DATEDIF($E319,EOMONTH(Settings!$B$3,0)+1,"m")))))-1,(MAX(0,MIN($I319,IF(OR($E319="",Settings!$B$3=""),0,DATEDIF($E319,EOMONTH(Settings!$B$3,0)+1,"m"))))),2,TRUE)),0)))</f>
        <v/>
      </c>
      <c r="Q319" s="13">
        <f>IF($A319="","",IF($J319="SL",(MAX(0,MIN($I319,IF(OR($E319="",Settings!$B$3=""),0,DATEDIF($E319,EOMONTH(Settings!$B$3,0)+1,"m")))))*(IFERROR(($F319-$G319)/$I319,0)),IF($J319="DDB",IF((MAX(0,MIN($I319,IF(OR($E319="",Settings!$B$3=""),0,DATEDIF($E319,EOMONTH(Settings!$B$3,0)+1,"m")))))=0,0,VDB($F319,$G319,$I319,0,(MAX(0,MIN($I319,IF(OR($E319="",Settings!$B$3=""),0,DATEDIF($E319,EOMONTH(Settings!$B$3,0)+1,"m"))))),2,TRUE)),0)))</f>
        <v/>
      </c>
      <c r="R319" s="13">
        <f>IF($A319="","",MAX(0,$F319-$Q319))</f>
        <v/>
      </c>
    </row>
    <row r="320">
      <c r="A320" s="12" t="n"/>
      <c r="B320" s="12" t="n"/>
      <c r="C320" s="12" t="n"/>
      <c r="D320" s="14" t="n"/>
      <c r="E320" s="14" t="n"/>
      <c r="F320" s="13" t="n"/>
      <c r="G320" s="13" t="n"/>
      <c r="H320" s="12" t="n"/>
      <c r="I320" s="12">
        <f>IF($H320="","",$H320*12)</f>
        <v/>
      </c>
      <c r="J320" s="12" t="n"/>
      <c r="K320" s="12" t="n"/>
      <c r="L320" s="12" t="n"/>
      <c r="M320" s="12" t="n"/>
      <c r="N320" s="12" t="n"/>
      <c r="O320" s="12" t="n"/>
      <c r="P320" s="13">
        <f>IF($A320="","",IF($J320="SL",IF(AND((MAX(0,MIN($I320,IF(OR($E320="",Settings!$B$3=""),0,DATEDIF($E320,EOMONTH(Settings!$B$3,0)+1,"m")))))&gt;0,(MAX(0,MIN($I320,IF(OR($E320="",Settings!$B$3=""),0,DATEDIF($E320,EOMONTH(Settings!$B$3,0)+1,"m")))))&lt;=$I320),(IFERROR(($F320-$G320)/$I320,0)),0),IF($J320="DDB",IF((MAX(0,MIN($I320,IF(OR($E320="",Settings!$B$3=""),0,DATEDIF($E320,EOMONTH(Settings!$B$3,0)+1,"m")))))=0,0,VDB($F320,$G320,$I320,(MAX(0,MIN($I320,IF(OR($E320="",Settings!$B$3=""),0,DATEDIF($E320,EOMONTH(Settings!$B$3,0)+1,"m")))))-1,(MAX(0,MIN($I320,IF(OR($E320="",Settings!$B$3=""),0,DATEDIF($E320,EOMONTH(Settings!$B$3,0)+1,"m"))))),2,TRUE)),0)))</f>
        <v/>
      </c>
      <c r="Q320" s="13">
        <f>IF($A320="","",IF($J320="SL",(MAX(0,MIN($I320,IF(OR($E320="",Settings!$B$3=""),0,DATEDIF($E320,EOMONTH(Settings!$B$3,0)+1,"m")))))*(IFERROR(($F320-$G320)/$I320,0)),IF($J320="DDB",IF((MAX(0,MIN($I320,IF(OR($E320="",Settings!$B$3=""),0,DATEDIF($E320,EOMONTH(Settings!$B$3,0)+1,"m")))))=0,0,VDB($F320,$G320,$I320,0,(MAX(0,MIN($I320,IF(OR($E320="",Settings!$B$3=""),0,DATEDIF($E320,EOMONTH(Settings!$B$3,0)+1,"m"))))),2,TRUE)),0)))</f>
        <v/>
      </c>
      <c r="R320" s="13">
        <f>IF($A320="","",MAX(0,$F320-$Q320))</f>
        <v/>
      </c>
    </row>
    <row r="321">
      <c r="A321" s="12" t="n"/>
      <c r="B321" s="12" t="n"/>
      <c r="C321" s="12" t="n"/>
      <c r="D321" s="14" t="n"/>
      <c r="E321" s="14" t="n"/>
      <c r="F321" s="13" t="n"/>
      <c r="G321" s="13" t="n"/>
      <c r="H321" s="12" t="n"/>
      <c r="I321" s="12">
        <f>IF($H321="","",$H321*12)</f>
        <v/>
      </c>
      <c r="J321" s="12" t="n"/>
      <c r="K321" s="12" t="n"/>
      <c r="L321" s="12" t="n"/>
      <c r="M321" s="12" t="n"/>
      <c r="N321" s="12" t="n"/>
      <c r="O321" s="12" t="n"/>
      <c r="P321" s="13">
        <f>IF($A321="","",IF($J321="SL",IF(AND((MAX(0,MIN($I321,IF(OR($E321="",Settings!$B$3=""),0,DATEDIF($E321,EOMONTH(Settings!$B$3,0)+1,"m")))))&gt;0,(MAX(0,MIN($I321,IF(OR($E321="",Settings!$B$3=""),0,DATEDIF($E321,EOMONTH(Settings!$B$3,0)+1,"m")))))&lt;=$I321),(IFERROR(($F321-$G321)/$I321,0)),0),IF($J321="DDB",IF((MAX(0,MIN($I321,IF(OR($E321="",Settings!$B$3=""),0,DATEDIF($E321,EOMONTH(Settings!$B$3,0)+1,"m")))))=0,0,VDB($F321,$G321,$I321,(MAX(0,MIN($I321,IF(OR($E321="",Settings!$B$3=""),0,DATEDIF($E321,EOMONTH(Settings!$B$3,0)+1,"m")))))-1,(MAX(0,MIN($I321,IF(OR($E321="",Settings!$B$3=""),0,DATEDIF($E321,EOMONTH(Settings!$B$3,0)+1,"m"))))),2,TRUE)),0)))</f>
        <v/>
      </c>
      <c r="Q321" s="13">
        <f>IF($A321="","",IF($J321="SL",(MAX(0,MIN($I321,IF(OR($E321="",Settings!$B$3=""),0,DATEDIF($E321,EOMONTH(Settings!$B$3,0)+1,"m")))))*(IFERROR(($F321-$G321)/$I321,0)),IF($J321="DDB",IF((MAX(0,MIN($I321,IF(OR($E321="",Settings!$B$3=""),0,DATEDIF($E321,EOMONTH(Settings!$B$3,0)+1,"m")))))=0,0,VDB($F321,$G321,$I321,0,(MAX(0,MIN($I321,IF(OR($E321="",Settings!$B$3=""),0,DATEDIF($E321,EOMONTH(Settings!$B$3,0)+1,"m"))))),2,TRUE)),0)))</f>
        <v/>
      </c>
      <c r="R321" s="13">
        <f>IF($A321="","",MAX(0,$F321-$Q321))</f>
        <v/>
      </c>
    </row>
    <row r="322">
      <c r="A322" s="12" t="n"/>
      <c r="B322" s="12" t="n"/>
      <c r="C322" s="12" t="n"/>
      <c r="D322" s="14" t="n"/>
      <c r="E322" s="14" t="n"/>
      <c r="F322" s="13" t="n"/>
      <c r="G322" s="13" t="n"/>
      <c r="H322" s="12" t="n"/>
      <c r="I322" s="12">
        <f>IF($H322="","",$H322*12)</f>
        <v/>
      </c>
      <c r="J322" s="12" t="n"/>
      <c r="K322" s="12" t="n"/>
      <c r="L322" s="12" t="n"/>
      <c r="M322" s="12" t="n"/>
      <c r="N322" s="12" t="n"/>
      <c r="O322" s="12" t="n"/>
      <c r="P322" s="13">
        <f>IF($A322="","",IF($J322="SL",IF(AND((MAX(0,MIN($I322,IF(OR($E322="",Settings!$B$3=""),0,DATEDIF($E322,EOMONTH(Settings!$B$3,0)+1,"m")))))&gt;0,(MAX(0,MIN($I322,IF(OR($E322="",Settings!$B$3=""),0,DATEDIF($E322,EOMONTH(Settings!$B$3,0)+1,"m")))))&lt;=$I322),(IFERROR(($F322-$G322)/$I322,0)),0),IF($J322="DDB",IF((MAX(0,MIN($I322,IF(OR($E322="",Settings!$B$3=""),0,DATEDIF($E322,EOMONTH(Settings!$B$3,0)+1,"m")))))=0,0,VDB($F322,$G322,$I322,(MAX(0,MIN($I322,IF(OR($E322="",Settings!$B$3=""),0,DATEDIF($E322,EOMONTH(Settings!$B$3,0)+1,"m")))))-1,(MAX(0,MIN($I322,IF(OR($E322="",Settings!$B$3=""),0,DATEDIF($E322,EOMONTH(Settings!$B$3,0)+1,"m"))))),2,TRUE)),0)))</f>
        <v/>
      </c>
      <c r="Q322" s="13">
        <f>IF($A322="","",IF($J322="SL",(MAX(0,MIN($I322,IF(OR($E322="",Settings!$B$3=""),0,DATEDIF($E322,EOMONTH(Settings!$B$3,0)+1,"m")))))*(IFERROR(($F322-$G322)/$I322,0)),IF($J322="DDB",IF((MAX(0,MIN($I322,IF(OR($E322="",Settings!$B$3=""),0,DATEDIF($E322,EOMONTH(Settings!$B$3,0)+1,"m")))))=0,0,VDB($F322,$G322,$I322,0,(MAX(0,MIN($I322,IF(OR($E322="",Settings!$B$3=""),0,DATEDIF($E322,EOMONTH(Settings!$B$3,0)+1,"m"))))),2,TRUE)),0)))</f>
        <v/>
      </c>
      <c r="R322" s="13">
        <f>IF($A322="","",MAX(0,$F322-$Q322))</f>
        <v/>
      </c>
    </row>
    <row r="323">
      <c r="A323" s="12" t="n"/>
      <c r="B323" s="12" t="n"/>
      <c r="C323" s="12" t="n"/>
      <c r="D323" s="14" t="n"/>
      <c r="E323" s="14" t="n"/>
      <c r="F323" s="13" t="n"/>
      <c r="G323" s="13" t="n"/>
      <c r="H323" s="12" t="n"/>
      <c r="I323" s="12">
        <f>IF($H323="","",$H323*12)</f>
        <v/>
      </c>
      <c r="J323" s="12" t="n"/>
      <c r="K323" s="12" t="n"/>
      <c r="L323" s="12" t="n"/>
      <c r="M323" s="12" t="n"/>
      <c r="N323" s="12" t="n"/>
      <c r="O323" s="12" t="n"/>
      <c r="P323" s="13">
        <f>IF($A323="","",IF($J323="SL",IF(AND((MAX(0,MIN($I323,IF(OR($E323="",Settings!$B$3=""),0,DATEDIF($E323,EOMONTH(Settings!$B$3,0)+1,"m")))))&gt;0,(MAX(0,MIN($I323,IF(OR($E323="",Settings!$B$3=""),0,DATEDIF($E323,EOMONTH(Settings!$B$3,0)+1,"m")))))&lt;=$I323),(IFERROR(($F323-$G323)/$I323,0)),0),IF($J323="DDB",IF((MAX(0,MIN($I323,IF(OR($E323="",Settings!$B$3=""),0,DATEDIF($E323,EOMONTH(Settings!$B$3,0)+1,"m")))))=0,0,VDB($F323,$G323,$I323,(MAX(0,MIN($I323,IF(OR($E323="",Settings!$B$3=""),0,DATEDIF($E323,EOMONTH(Settings!$B$3,0)+1,"m")))))-1,(MAX(0,MIN($I323,IF(OR($E323="",Settings!$B$3=""),0,DATEDIF($E323,EOMONTH(Settings!$B$3,0)+1,"m"))))),2,TRUE)),0)))</f>
        <v/>
      </c>
      <c r="Q323" s="13">
        <f>IF($A323="","",IF($J323="SL",(MAX(0,MIN($I323,IF(OR($E323="",Settings!$B$3=""),0,DATEDIF($E323,EOMONTH(Settings!$B$3,0)+1,"m")))))*(IFERROR(($F323-$G323)/$I323,0)),IF($J323="DDB",IF((MAX(0,MIN($I323,IF(OR($E323="",Settings!$B$3=""),0,DATEDIF($E323,EOMONTH(Settings!$B$3,0)+1,"m")))))=0,0,VDB($F323,$G323,$I323,0,(MAX(0,MIN($I323,IF(OR($E323="",Settings!$B$3=""),0,DATEDIF($E323,EOMONTH(Settings!$B$3,0)+1,"m"))))),2,TRUE)),0)))</f>
        <v/>
      </c>
      <c r="R323" s="13">
        <f>IF($A323="","",MAX(0,$F323-$Q323))</f>
        <v/>
      </c>
    </row>
    <row r="324">
      <c r="A324" s="12" t="n"/>
      <c r="B324" s="12" t="n"/>
      <c r="C324" s="12" t="n"/>
      <c r="D324" s="14" t="n"/>
      <c r="E324" s="14" t="n"/>
      <c r="F324" s="13" t="n"/>
      <c r="G324" s="13" t="n"/>
      <c r="H324" s="12" t="n"/>
      <c r="I324" s="12">
        <f>IF($H324="","",$H324*12)</f>
        <v/>
      </c>
      <c r="J324" s="12" t="n"/>
      <c r="K324" s="12" t="n"/>
      <c r="L324" s="12" t="n"/>
      <c r="M324" s="12" t="n"/>
      <c r="N324" s="12" t="n"/>
      <c r="O324" s="12" t="n"/>
      <c r="P324" s="13">
        <f>IF($A324="","",IF($J324="SL",IF(AND((MAX(0,MIN($I324,IF(OR($E324="",Settings!$B$3=""),0,DATEDIF($E324,EOMONTH(Settings!$B$3,0)+1,"m")))))&gt;0,(MAX(0,MIN($I324,IF(OR($E324="",Settings!$B$3=""),0,DATEDIF($E324,EOMONTH(Settings!$B$3,0)+1,"m")))))&lt;=$I324),(IFERROR(($F324-$G324)/$I324,0)),0),IF($J324="DDB",IF((MAX(0,MIN($I324,IF(OR($E324="",Settings!$B$3=""),0,DATEDIF($E324,EOMONTH(Settings!$B$3,0)+1,"m")))))=0,0,VDB($F324,$G324,$I324,(MAX(0,MIN($I324,IF(OR($E324="",Settings!$B$3=""),0,DATEDIF($E324,EOMONTH(Settings!$B$3,0)+1,"m")))))-1,(MAX(0,MIN($I324,IF(OR($E324="",Settings!$B$3=""),0,DATEDIF($E324,EOMONTH(Settings!$B$3,0)+1,"m"))))),2,TRUE)),0)))</f>
        <v/>
      </c>
      <c r="Q324" s="13">
        <f>IF($A324="","",IF($J324="SL",(MAX(0,MIN($I324,IF(OR($E324="",Settings!$B$3=""),0,DATEDIF($E324,EOMONTH(Settings!$B$3,0)+1,"m")))))*(IFERROR(($F324-$G324)/$I324,0)),IF($J324="DDB",IF((MAX(0,MIN($I324,IF(OR($E324="",Settings!$B$3=""),0,DATEDIF($E324,EOMONTH(Settings!$B$3,0)+1,"m")))))=0,0,VDB($F324,$G324,$I324,0,(MAX(0,MIN($I324,IF(OR($E324="",Settings!$B$3=""),0,DATEDIF($E324,EOMONTH(Settings!$B$3,0)+1,"m"))))),2,TRUE)),0)))</f>
        <v/>
      </c>
      <c r="R324" s="13">
        <f>IF($A324="","",MAX(0,$F324-$Q324))</f>
        <v/>
      </c>
    </row>
    <row r="325">
      <c r="A325" s="12" t="n"/>
      <c r="B325" s="12" t="n"/>
      <c r="C325" s="12" t="n"/>
      <c r="D325" s="14" t="n"/>
      <c r="E325" s="14" t="n"/>
      <c r="F325" s="13" t="n"/>
      <c r="G325" s="13" t="n"/>
      <c r="H325" s="12" t="n"/>
      <c r="I325" s="12">
        <f>IF($H325="","",$H325*12)</f>
        <v/>
      </c>
      <c r="J325" s="12" t="n"/>
      <c r="K325" s="12" t="n"/>
      <c r="L325" s="12" t="n"/>
      <c r="M325" s="12" t="n"/>
      <c r="N325" s="12" t="n"/>
      <c r="O325" s="12" t="n"/>
      <c r="P325" s="13">
        <f>IF($A325="","",IF($J325="SL",IF(AND((MAX(0,MIN($I325,IF(OR($E325="",Settings!$B$3=""),0,DATEDIF($E325,EOMONTH(Settings!$B$3,0)+1,"m")))))&gt;0,(MAX(0,MIN($I325,IF(OR($E325="",Settings!$B$3=""),0,DATEDIF($E325,EOMONTH(Settings!$B$3,0)+1,"m")))))&lt;=$I325),(IFERROR(($F325-$G325)/$I325,0)),0),IF($J325="DDB",IF((MAX(0,MIN($I325,IF(OR($E325="",Settings!$B$3=""),0,DATEDIF($E325,EOMONTH(Settings!$B$3,0)+1,"m")))))=0,0,VDB($F325,$G325,$I325,(MAX(0,MIN($I325,IF(OR($E325="",Settings!$B$3=""),0,DATEDIF($E325,EOMONTH(Settings!$B$3,0)+1,"m")))))-1,(MAX(0,MIN($I325,IF(OR($E325="",Settings!$B$3=""),0,DATEDIF($E325,EOMONTH(Settings!$B$3,0)+1,"m"))))),2,TRUE)),0)))</f>
        <v/>
      </c>
      <c r="Q325" s="13">
        <f>IF($A325="","",IF($J325="SL",(MAX(0,MIN($I325,IF(OR($E325="",Settings!$B$3=""),0,DATEDIF($E325,EOMONTH(Settings!$B$3,0)+1,"m")))))*(IFERROR(($F325-$G325)/$I325,0)),IF($J325="DDB",IF((MAX(0,MIN($I325,IF(OR($E325="",Settings!$B$3=""),0,DATEDIF($E325,EOMONTH(Settings!$B$3,0)+1,"m")))))=0,0,VDB($F325,$G325,$I325,0,(MAX(0,MIN($I325,IF(OR($E325="",Settings!$B$3=""),0,DATEDIF($E325,EOMONTH(Settings!$B$3,0)+1,"m"))))),2,TRUE)),0)))</f>
        <v/>
      </c>
      <c r="R325" s="13">
        <f>IF($A325="","",MAX(0,$F325-$Q325))</f>
        <v/>
      </c>
    </row>
    <row r="326">
      <c r="A326" s="12" t="n"/>
      <c r="B326" s="12" t="n"/>
      <c r="C326" s="12" t="n"/>
      <c r="D326" s="14" t="n"/>
      <c r="E326" s="14" t="n"/>
      <c r="F326" s="13" t="n"/>
      <c r="G326" s="13" t="n"/>
      <c r="H326" s="12" t="n"/>
      <c r="I326" s="12">
        <f>IF($H326="","",$H326*12)</f>
        <v/>
      </c>
      <c r="J326" s="12" t="n"/>
      <c r="K326" s="12" t="n"/>
      <c r="L326" s="12" t="n"/>
      <c r="M326" s="12" t="n"/>
      <c r="N326" s="12" t="n"/>
      <c r="O326" s="12" t="n"/>
      <c r="P326" s="13">
        <f>IF($A326="","",IF($J326="SL",IF(AND((MAX(0,MIN($I326,IF(OR($E326="",Settings!$B$3=""),0,DATEDIF($E326,EOMONTH(Settings!$B$3,0)+1,"m")))))&gt;0,(MAX(0,MIN($I326,IF(OR($E326="",Settings!$B$3=""),0,DATEDIF($E326,EOMONTH(Settings!$B$3,0)+1,"m")))))&lt;=$I326),(IFERROR(($F326-$G326)/$I326,0)),0),IF($J326="DDB",IF((MAX(0,MIN($I326,IF(OR($E326="",Settings!$B$3=""),0,DATEDIF($E326,EOMONTH(Settings!$B$3,0)+1,"m")))))=0,0,VDB($F326,$G326,$I326,(MAX(0,MIN($I326,IF(OR($E326="",Settings!$B$3=""),0,DATEDIF($E326,EOMONTH(Settings!$B$3,0)+1,"m")))))-1,(MAX(0,MIN($I326,IF(OR($E326="",Settings!$B$3=""),0,DATEDIF($E326,EOMONTH(Settings!$B$3,0)+1,"m"))))),2,TRUE)),0)))</f>
        <v/>
      </c>
      <c r="Q326" s="13">
        <f>IF($A326="","",IF($J326="SL",(MAX(0,MIN($I326,IF(OR($E326="",Settings!$B$3=""),0,DATEDIF($E326,EOMONTH(Settings!$B$3,0)+1,"m")))))*(IFERROR(($F326-$G326)/$I326,0)),IF($J326="DDB",IF((MAX(0,MIN($I326,IF(OR($E326="",Settings!$B$3=""),0,DATEDIF($E326,EOMONTH(Settings!$B$3,0)+1,"m")))))=0,0,VDB($F326,$G326,$I326,0,(MAX(0,MIN($I326,IF(OR($E326="",Settings!$B$3=""),0,DATEDIF($E326,EOMONTH(Settings!$B$3,0)+1,"m"))))),2,TRUE)),0)))</f>
        <v/>
      </c>
      <c r="R326" s="13">
        <f>IF($A326="","",MAX(0,$F326-$Q326))</f>
        <v/>
      </c>
    </row>
    <row r="327">
      <c r="A327" s="12" t="n"/>
      <c r="B327" s="12" t="n"/>
      <c r="C327" s="12" t="n"/>
      <c r="D327" s="14" t="n"/>
      <c r="E327" s="14" t="n"/>
      <c r="F327" s="13" t="n"/>
      <c r="G327" s="13" t="n"/>
      <c r="H327" s="12" t="n"/>
      <c r="I327" s="12">
        <f>IF($H327="","",$H327*12)</f>
        <v/>
      </c>
      <c r="J327" s="12" t="n"/>
      <c r="K327" s="12" t="n"/>
      <c r="L327" s="12" t="n"/>
      <c r="M327" s="12" t="n"/>
      <c r="N327" s="12" t="n"/>
      <c r="O327" s="12" t="n"/>
      <c r="P327" s="13">
        <f>IF($A327="","",IF($J327="SL",IF(AND((MAX(0,MIN($I327,IF(OR($E327="",Settings!$B$3=""),0,DATEDIF($E327,EOMONTH(Settings!$B$3,0)+1,"m")))))&gt;0,(MAX(0,MIN($I327,IF(OR($E327="",Settings!$B$3=""),0,DATEDIF($E327,EOMONTH(Settings!$B$3,0)+1,"m")))))&lt;=$I327),(IFERROR(($F327-$G327)/$I327,0)),0),IF($J327="DDB",IF((MAX(0,MIN($I327,IF(OR($E327="",Settings!$B$3=""),0,DATEDIF($E327,EOMONTH(Settings!$B$3,0)+1,"m")))))=0,0,VDB($F327,$G327,$I327,(MAX(0,MIN($I327,IF(OR($E327="",Settings!$B$3=""),0,DATEDIF($E327,EOMONTH(Settings!$B$3,0)+1,"m")))))-1,(MAX(0,MIN($I327,IF(OR($E327="",Settings!$B$3=""),0,DATEDIF($E327,EOMONTH(Settings!$B$3,0)+1,"m"))))),2,TRUE)),0)))</f>
        <v/>
      </c>
      <c r="Q327" s="13">
        <f>IF($A327="","",IF($J327="SL",(MAX(0,MIN($I327,IF(OR($E327="",Settings!$B$3=""),0,DATEDIF($E327,EOMONTH(Settings!$B$3,0)+1,"m")))))*(IFERROR(($F327-$G327)/$I327,0)),IF($J327="DDB",IF((MAX(0,MIN($I327,IF(OR($E327="",Settings!$B$3=""),0,DATEDIF($E327,EOMONTH(Settings!$B$3,0)+1,"m")))))=0,0,VDB($F327,$G327,$I327,0,(MAX(0,MIN($I327,IF(OR($E327="",Settings!$B$3=""),0,DATEDIF($E327,EOMONTH(Settings!$B$3,0)+1,"m"))))),2,TRUE)),0)))</f>
        <v/>
      </c>
      <c r="R327" s="13">
        <f>IF($A327="","",MAX(0,$F327-$Q327))</f>
        <v/>
      </c>
    </row>
    <row r="328">
      <c r="A328" s="12" t="n"/>
      <c r="B328" s="12" t="n"/>
      <c r="C328" s="12" t="n"/>
      <c r="D328" s="14" t="n"/>
      <c r="E328" s="14" t="n"/>
      <c r="F328" s="13" t="n"/>
      <c r="G328" s="13" t="n"/>
      <c r="H328" s="12" t="n"/>
      <c r="I328" s="12">
        <f>IF($H328="","",$H328*12)</f>
        <v/>
      </c>
      <c r="J328" s="12" t="n"/>
      <c r="K328" s="12" t="n"/>
      <c r="L328" s="12" t="n"/>
      <c r="M328" s="12" t="n"/>
      <c r="N328" s="12" t="n"/>
      <c r="O328" s="12" t="n"/>
      <c r="P328" s="13">
        <f>IF($A328="","",IF($J328="SL",IF(AND((MAX(0,MIN($I328,IF(OR($E328="",Settings!$B$3=""),0,DATEDIF($E328,EOMONTH(Settings!$B$3,0)+1,"m")))))&gt;0,(MAX(0,MIN($I328,IF(OR($E328="",Settings!$B$3=""),0,DATEDIF($E328,EOMONTH(Settings!$B$3,0)+1,"m")))))&lt;=$I328),(IFERROR(($F328-$G328)/$I328,0)),0),IF($J328="DDB",IF((MAX(0,MIN($I328,IF(OR($E328="",Settings!$B$3=""),0,DATEDIF($E328,EOMONTH(Settings!$B$3,0)+1,"m")))))=0,0,VDB($F328,$G328,$I328,(MAX(0,MIN($I328,IF(OR($E328="",Settings!$B$3=""),0,DATEDIF($E328,EOMONTH(Settings!$B$3,0)+1,"m")))))-1,(MAX(0,MIN($I328,IF(OR($E328="",Settings!$B$3=""),0,DATEDIF($E328,EOMONTH(Settings!$B$3,0)+1,"m"))))),2,TRUE)),0)))</f>
        <v/>
      </c>
      <c r="Q328" s="13">
        <f>IF($A328="","",IF($J328="SL",(MAX(0,MIN($I328,IF(OR($E328="",Settings!$B$3=""),0,DATEDIF($E328,EOMONTH(Settings!$B$3,0)+1,"m")))))*(IFERROR(($F328-$G328)/$I328,0)),IF($J328="DDB",IF((MAX(0,MIN($I328,IF(OR($E328="",Settings!$B$3=""),0,DATEDIF($E328,EOMONTH(Settings!$B$3,0)+1,"m")))))=0,0,VDB($F328,$G328,$I328,0,(MAX(0,MIN($I328,IF(OR($E328="",Settings!$B$3=""),0,DATEDIF($E328,EOMONTH(Settings!$B$3,0)+1,"m"))))),2,TRUE)),0)))</f>
        <v/>
      </c>
      <c r="R328" s="13">
        <f>IF($A328="","",MAX(0,$F328-$Q328))</f>
        <v/>
      </c>
    </row>
    <row r="329">
      <c r="A329" s="12" t="n"/>
      <c r="B329" s="12" t="n"/>
      <c r="C329" s="12" t="n"/>
      <c r="D329" s="14" t="n"/>
      <c r="E329" s="14" t="n"/>
      <c r="F329" s="13" t="n"/>
      <c r="G329" s="13" t="n"/>
      <c r="H329" s="12" t="n"/>
      <c r="I329" s="12">
        <f>IF($H329="","",$H329*12)</f>
        <v/>
      </c>
      <c r="J329" s="12" t="n"/>
      <c r="K329" s="12" t="n"/>
      <c r="L329" s="12" t="n"/>
      <c r="M329" s="12" t="n"/>
      <c r="N329" s="12" t="n"/>
      <c r="O329" s="12" t="n"/>
      <c r="P329" s="13">
        <f>IF($A329="","",IF($J329="SL",IF(AND((MAX(0,MIN($I329,IF(OR($E329="",Settings!$B$3=""),0,DATEDIF($E329,EOMONTH(Settings!$B$3,0)+1,"m")))))&gt;0,(MAX(0,MIN($I329,IF(OR($E329="",Settings!$B$3=""),0,DATEDIF($E329,EOMONTH(Settings!$B$3,0)+1,"m")))))&lt;=$I329),(IFERROR(($F329-$G329)/$I329,0)),0),IF($J329="DDB",IF((MAX(0,MIN($I329,IF(OR($E329="",Settings!$B$3=""),0,DATEDIF($E329,EOMONTH(Settings!$B$3,0)+1,"m")))))=0,0,VDB($F329,$G329,$I329,(MAX(0,MIN($I329,IF(OR($E329="",Settings!$B$3=""),0,DATEDIF($E329,EOMONTH(Settings!$B$3,0)+1,"m")))))-1,(MAX(0,MIN($I329,IF(OR($E329="",Settings!$B$3=""),0,DATEDIF($E329,EOMONTH(Settings!$B$3,0)+1,"m"))))),2,TRUE)),0)))</f>
        <v/>
      </c>
      <c r="Q329" s="13">
        <f>IF($A329="","",IF($J329="SL",(MAX(0,MIN($I329,IF(OR($E329="",Settings!$B$3=""),0,DATEDIF($E329,EOMONTH(Settings!$B$3,0)+1,"m")))))*(IFERROR(($F329-$G329)/$I329,0)),IF($J329="DDB",IF((MAX(0,MIN($I329,IF(OR($E329="",Settings!$B$3=""),0,DATEDIF($E329,EOMONTH(Settings!$B$3,0)+1,"m")))))=0,0,VDB($F329,$G329,$I329,0,(MAX(0,MIN($I329,IF(OR($E329="",Settings!$B$3=""),0,DATEDIF($E329,EOMONTH(Settings!$B$3,0)+1,"m"))))),2,TRUE)),0)))</f>
        <v/>
      </c>
      <c r="R329" s="13">
        <f>IF($A329="","",MAX(0,$F329-$Q329))</f>
        <v/>
      </c>
    </row>
    <row r="330">
      <c r="A330" s="12" t="n"/>
      <c r="B330" s="12" t="n"/>
      <c r="C330" s="12" t="n"/>
      <c r="D330" s="14" t="n"/>
      <c r="E330" s="14" t="n"/>
      <c r="F330" s="13" t="n"/>
      <c r="G330" s="13" t="n"/>
      <c r="H330" s="12" t="n"/>
      <c r="I330" s="12">
        <f>IF($H330="","",$H330*12)</f>
        <v/>
      </c>
      <c r="J330" s="12" t="n"/>
      <c r="K330" s="12" t="n"/>
      <c r="L330" s="12" t="n"/>
      <c r="M330" s="12" t="n"/>
      <c r="N330" s="12" t="n"/>
      <c r="O330" s="12" t="n"/>
      <c r="P330" s="13">
        <f>IF($A330="","",IF($J330="SL",IF(AND((MAX(0,MIN($I330,IF(OR($E330="",Settings!$B$3=""),0,DATEDIF($E330,EOMONTH(Settings!$B$3,0)+1,"m")))))&gt;0,(MAX(0,MIN($I330,IF(OR($E330="",Settings!$B$3=""),0,DATEDIF($E330,EOMONTH(Settings!$B$3,0)+1,"m")))))&lt;=$I330),(IFERROR(($F330-$G330)/$I330,0)),0),IF($J330="DDB",IF((MAX(0,MIN($I330,IF(OR($E330="",Settings!$B$3=""),0,DATEDIF($E330,EOMONTH(Settings!$B$3,0)+1,"m")))))=0,0,VDB($F330,$G330,$I330,(MAX(0,MIN($I330,IF(OR($E330="",Settings!$B$3=""),0,DATEDIF($E330,EOMONTH(Settings!$B$3,0)+1,"m")))))-1,(MAX(0,MIN($I330,IF(OR($E330="",Settings!$B$3=""),0,DATEDIF($E330,EOMONTH(Settings!$B$3,0)+1,"m"))))),2,TRUE)),0)))</f>
        <v/>
      </c>
      <c r="Q330" s="13">
        <f>IF($A330="","",IF($J330="SL",(MAX(0,MIN($I330,IF(OR($E330="",Settings!$B$3=""),0,DATEDIF($E330,EOMONTH(Settings!$B$3,0)+1,"m")))))*(IFERROR(($F330-$G330)/$I330,0)),IF($J330="DDB",IF((MAX(0,MIN($I330,IF(OR($E330="",Settings!$B$3=""),0,DATEDIF($E330,EOMONTH(Settings!$B$3,0)+1,"m")))))=0,0,VDB($F330,$G330,$I330,0,(MAX(0,MIN($I330,IF(OR($E330="",Settings!$B$3=""),0,DATEDIF($E330,EOMONTH(Settings!$B$3,0)+1,"m"))))),2,TRUE)),0)))</f>
        <v/>
      </c>
      <c r="R330" s="13">
        <f>IF($A330="","",MAX(0,$F330-$Q330))</f>
        <v/>
      </c>
    </row>
    <row r="331">
      <c r="A331" s="12" t="n"/>
      <c r="B331" s="12" t="n"/>
      <c r="C331" s="12" t="n"/>
      <c r="D331" s="14" t="n"/>
      <c r="E331" s="14" t="n"/>
      <c r="F331" s="13" t="n"/>
      <c r="G331" s="13" t="n"/>
      <c r="H331" s="12" t="n"/>
      <c r="I331" s="12">
        <f>IF($H331="","",$H331*12)</f>
        <v/>
      </c>
      <c r="J331" s="12" t="n"/>
      <c r="K331" s="12" t="n"/>
      <c r="L331" s="12" t="n"/>
      <c r="M331" s="12" t="n"/>
      <c r="N331" s="12" t="n"/>
      <c r="O331" s="12" t="n"/>
      <c r="P331" s="13">
        <f>IF($A331="","",IF($J331="SL",IF(AND((MAX(0,MIN($I331,IF(OR($E331="",Settings!$B$3=""),0,DATEDIF($E331,EOMONTH(Settings!$B$3,0)+1,"m")))))&gt;0,(MAX(0,MIN($I331,IF(OR($E331="",Settings!$B$3=""),0,DATEDIF($E331,EOMONTH(Settings!$B$3,0)+1,"m")))))&lt;=$I331),(IFERROR(($F331-$G331)/$I331,0)),0),IF($J331="DDB",IF((MAX(0,MIN($I331,IF(OR($E331="",Settings!$B$3=""),0,DATEDIF($E331,EOMONTH(Settings!$B$3,0)+1,"m")))))=0,0,VDB($F331,$G331,$I331,(MAX(0,MIN($I331,IF(OR($E331="",Settings!$B$3=""),0,DATEDIF($E331,EOMONTH(Settings!$B$3,0)+1,"m")))))-1,(MAX(0,MIN($I331,IF(OR($E331="",Settings!$B$3=""),0,DATEDIF($E331,EOMONTH(Settings!$B$3,0)+1,"m"))))),2,TRUE)),0)))</f>
        <v/>
      </c>
      <c r="Q331" s="13">
        <f>IF($A331="","",IF($J331="SL",(MAX(0,MIN($I331,IF(OR($E331="",Settings!$B$3=""),0,DATEDIF($E331,EOMONTH(Settings!$B$3,0)+1,"m")))))*(IFERROR(($F331-$G331)/$I331,0)),IF($J331="DDB",IF((MAX(0,MIN($I331,IF(OR($E331="",Settings!$B$3=""),0,DATEDIF($E331,EOMONTH(Settings!$B$3,0)+1,"m")))))=0,0,VDB($F331,$G331,$I331,0,(MAX(0,MIN($I331,IF(OR($E331="",Settings!$B$3=""),0,DATEDIF($E331,EOMONTH(Settings!$B$3,0)+1,"m"))))),2,TRUE)),0)))</f>
        <v/>
      </c>
      <c r="R331" s="13">
        <f>IF($A331="","",MAX(0,$F331-$Q331))</f>
        <v/>
      </c>
    </row>
    <row r="332">
      <c r="A332" s="12" t="n"/>
      <c r="B332" s="12" t="n"/>
      <c r="C332" s="12" t="n"/>
      <c r="D332" s="14" t="n"/>
      <c r="E332" s="14" t="n"/>
      <c r="F332" s="13" t="n"/>
      <c r="G332" s="13" t="n"/>
      <c r="H332" s="12" t="n"/>
      <c r="I332" s="12">
        <f>IF($H332="","",$H332*12)</f>
        <v/>
      </c>
      <c r="J332" s="12" t="n"/>
      <c r="K332" s="12" t="n"/>
      <c r="L332" s="12" t="n"/>
      <c r="M332" s="12" t="n"/>
      <c r="N332" s="12" t="n"/>
      <c r="O332" s="12" t="n"/>
      <c r="P332" s="13">
        <f>IF($A332="","",IF($J332="SL",IF(AND((MAX(0,MIN($I332,IF(OR($E332="",Settings!$B$3=""),0,DATEDIF($E332,EOMONTH(Settings!$B$3,0)+1,"m")))))&gt;0,(MAX(0,MIN($I332,IF(OR($E332="",Settings!$B$3=""),0,DATEDIF($E332,EOMONTH(Settings!$B$3,0)+1,"m")))))&lt;=$I332),(IFERROR(($F332-$G332)/$I332,0)),0),IF($J332="DDB",IF((MAX(0,MIN($I332,IF(OR($E332="",Settings!$B$3=""),0,DATEDIF($E332,EOMONTH(Settings!$B$3,0)+1,"m")))))=0,0,VDB($F332,$G332,$I332,(MAX(0,MIN($I332,IF(OR($E332="",Settings!$B$3=""),0,DATEDIF($E332,EOMONTH(Settings!$B$3,0)+1,"m")))))-1,(MAX(0,MIN($I332,IF(OR($E332="",Settings!$B$3=""),0,DATEDIF($E332,EOMONTH(Settings!$B$3,0)+1,"m"))))),2,TRUE)),0)))</f>
        <v/>
      </c>
      <c r="Q332" s="13">
        <f>IF($A332="","",IF($J332="SL",(MAX(0,MIN($I332,IF(OR($E332="",Settings!$B$3=""),0,DATEDIF($E332,EOMONTH(Settings!$B$3,0)+1,"m")))))*(IFERROR(($F332-$G332)/$I332,0)),IF($J332="DDB",IF((MAX(0,MIN($I332,IF(OR($E332="",Settings!$B$3=""),0,DATEDIF($E332,EOMONTH(Settings!$B$3,0)+1,"m")))))=0,0,VDB($F332,$G332,$I332,0,(MAX(0,MIN($I332,IF(OR($E332="",Settings!$B$3=""),0,DATEDIF($E332,EOMONTH(Settings!$B$3,0)+1,"m"))))),2,TRUE)),0)))</f>
        <v/>
      </c>
      <c r="R332" s="13">
        <f>IF($A332="","",MAX(0,$F332-$Q332))</f>
        <v/>
      </c>
    </row>
    <row r="333">
      <c r="A333" s="12" t="n"/>
      <c r="B333" s="12" t="n"/>
      <c r="C333" s="12" t="n"/>
      <c r="D333" s="14" t="n"/>
      <c r="E333" s="14" t="n"/>
      <c r="F333" s="13" t="n"/>
      <c r="G333" s="13" t="n"/>
      <c r="H333" s="12" t="n"/>
      <c r="I333" s="12">
        <f>IF($H333="","",$H333*12)</f>
        <v/>
      </c>
      <c r="J333" s="12" t="n"/>
      <c r="K333" s="12" t="n"/>
      <c r="L333" s="12" t="n"/>
      <c r="M333" s="12" t="n"/>
      <c r="N333" s="12" t="n"/>
      <c r="O333" s="12" t="n"/>
      <c r="P333" s="13">
        <f>IF($A333="","",IF($J333="SL",IF(AND((MAX(0,MIN($I333,IF(OR($E333="",Settings!$B$3=""),0,DATEDIF($E333,EOMONTH(Settings!$B$3,0)+1,"m")))))&gt;0,(MAX(0,MIN($I333,IF(OR($E333="",Settings!$B$3=""),0,DATEDIF($E333,EOMONTH(Settings!$B$3,0)+1,"m")))))&lt;=$I333),(IFERROR(($F333-$G333)/$I333,0)),0),IF($J333="DDB",IF((MAX(0,MIN($I333,IF(OR($E333="",Settings!$B$3=""),0,DATEDIF($E333,EOMONTH(Settings!$B$3,0)+1,"m")))))=0,0,VDB($F333,$G333,$I333,(MAX(0,MIN($I333,IF(OR($E333="",Settings!$B$3=""),0,DATEDIF($E333,EOMONTH(Settings!$B$3,0)+1,"m")))))-1,(MAX(0,MIN($I333,IF(OR($E333="",Settings!$B$3=""),0,DATEDIF($E333,EOMONTH(Settings!$B$3,0)+1,"m"))))),2,TRUE)),0)))</f>
        <v/>
      </c>
      <c r="Q333" s="13">
        <f>IF($A333="","",IF($J333="SL",(MAX(0,MIN($I333,IF(OR($E333="",Settings!$B$3=""),0,DATEDIF($E333,EOMONTH(Settings!$B$3,0)+1,"m")))))*(IFERROR(($F333-$G333)/$I333,0)),IF($J333="DDB",IF((MAX(0,MIN($I333,IF(OR($E333="",Settings!$B$3=""),0,DATEDIF($E333,EOMONTH(Settings!$B$3,0)+1,"m")))))=0,0,VDB($F333,$G333,$I333,0,(MAX(0,MIN($I333,IF(OR($E333="",Settings!$B$3=""),0,DATEDIF($E333,EOMONTH(Settings!$B$3,0)+1,"m"))))),2,TRUE)),0)))</f>
        <v/>
      </c>
      <c r="R333" s="13">
        <f>IF($A333="","",MAX(0,$F333-$Q333))</f>
        <v/>
      </c>
    </row>
    <row r="334">
      <c r="A334" s="12" t="n"/>
      <c r="B334" s="12" t="n"/>
      <c r="C334" s="12" t="n"/>
      <c r="D334" s="14" t="n"/>
      <c r="E334" s="14" t="n"/>
      <c r="F334" s="13" t="n"/>
      <c r="G334" s="13" t="n"/>
      <c r="H334" s="12" t="n"/>
      <c r="I334" s="12">
        <f>IF($H334="","",$H334*12)</f>
        <v/>
      </c>
      <c r="J334" s="12" t="n"/>
      <c r="K334" s="12" t="n"/>
      <c r="L334" s="12" t="n"/>
      <c r="M334" s="12" t="n"/>
      <c r="N334" s="12" t="n"/>
      <c r="O334" s="12" t="n"/>
      <c r="P334" s="13">
        <f>IF($A334="","",IF($J334="SL",IF(AND((MAX(0,MIN($I334,IF(OR($E334="",Settings!$B$3=""),0,DATEDIF($E334,EOMONTH(Settings!$B$3,0)+1,"m")))))&gt;0,(MAX(0,MIN($I334,IF(OR($E334="",Settings!$B$3=""),0,DATEDIF($E334,EOMONTH(Settings!$B$3,0)+1,"m")))))&lt;=$I334),(IFERROR(($F334-$G334)/$I334,0)),0),IF($J334="DDB",IF((MAX(0,MIN($I334,IF(OR($E334="",Settings!$B$3=""),0,DATEDIF($E334,EOMONTH(Settings!$B$3,0)+1,"m")))))=0,0,VDB($F334,$G334,$I334,(MAX(0,MIN($I334,IF(OR($E334="",Settings!$B$3=""),0,DATEDIF($E334,EOMONTH(Settings!$B$3,0)+1,"m")))))-1,(MAX(0,MIN($I334,IF(OR($E334="",Settings!$B$3=""),0,DATEDIF($E334,EOMONTH(Settings!$B$3,0)+1,"m"))))),2,TRUE)),0)))</f>
        <v/>
      </c>
      <c r="Q334" s="13">
        <f>IF($A334="","",IF($J334="SL",(MAX(0,MIN($I334,IF(OR($E334="",Settings!$B$3=""),0,DATEDIF($E334,EOMONTH(Settings!$B$3,0)+1,"m")))))*(IFERROR(($F334-$G334)/$I334,0)),IF($J334="DDB",IF((MAX(0,MIN($I334,IF(OR($E334="",Settings!$B$3=""),0,DATEDIF($E334,EOMONTH(Settings!$B$3,0)+1,"m")))))=0,0,VDB($F334,$G334,$I334,0,(MAX(0,MIN($I334,IF(OR($E334="",Settings!$B$3=""),0,DATEDIF($E334,EOMONTH(Settings!$B$3,0)+1,"m"))))),2,TRUE)),0)))</f>
        <v/>
      </c>
      <c r="R334" s="13">
        <f>IF($A334="","",MAX(0,$F334-$Q334))</f>
        <v/>
      </c>
    </row>
    <row r="335">
      <c r="A335" s="12" t="n"/>
      <c r="B335" s="12" t="n"/>
      <c r="C335" s="12" t="n"/>
      <c r="D335" s="14" t="n"/>
      <c r="E335" s="14" t="n"/>
      <c r="F335" s="13" t="n"/>
      <c r="G335" s="13" t="n"/>
      <c r="H335" s="12" t="n"/>
      <c r="I335" s="12">
        <f>IF($H335="","",$H335*12)</f>
        <v/>
      </c>
      <c r="J335" s="12" t="n"/>
      <c r="K335" s="12" t="n"/>
      <c r="L335" s="12" t="n"/>
      <c r="M335" s="12" t="n"/>
      <c r="N335" s="12" t="n"/>
      <c r="O335" s="12" t="n"/>
      <c r="P335" s="13">
        <f>IF($A335="","",IF($J335="SL",IF(AND((MAX(0,MIN($I335,IF(OR($E335="",Settings!$B$3=""),0,DATEDIF($E335,EOMONTH(Settings!$B$3,0)+1,"m")))))&gt;0,(MAX(0,MIN($I335,IF(OR($E335="",Settings!$B$3=""),0,DATEDIF($E335,EOMONTH(Settings!$B$3,0)+1,"m")))))&lt;=$I335),(IFERROR(($F335-$G335)/$I335,0)),0),IF($J335="DDB",IF((MAX(0,MIN($I335,IF(OR($E335="",Settings!$B$3=""),0,DATEDIF($E335,EOMONTH(Settings!$B$3,0)+1,"m")))))=0,0,VDB($F335,$G335,$I335,(MAX(0,MIN($I335,IF(OR($E335="",Settings!$B$3=""),0,DATEDIF($E335,EOMONTH(Settings!$B$3,0)+1,"m")))))-1,(MAX(0,MIN($I335,IF(OR($E335="",Settings!$B$3=""),0,DATEDIF($E335,EOMONTH(Settings!$B$3,0)+1,"m"))))),2,TRUE)),0)))</f>
        <v/>
      </c>
      <c r="Q335" s="13">
        <f>IF($A335="","",IF($J335="SL",(MAX(0,MIN($I335,IF(OR($E335="",Settings!$B$3=""),0,DATEDIF($E335,EOMONTH(Settings!$B$3,0)+1,"m")))))*(IFERROR(($F335-$G335)/$I335,0)),IF($J335="DDB",IF((MAX(0,MIN($I335,IF(OR($E335="",Settings!$B$3=""),0,DATEDIF($E335,EOMONTH(Settings!$B$3,0)+1,"m")))))=0,0,VDB($F335,$G335,$I335,0,(MAX(0,MIN($I335,IF(OR($E335="",Settings!$B$3=""),0,DATEDIF($E335,EOMONTH(Settings!$B$3,0)+1,"m"))))),2,TRUE)),0)))</f>
        <v/>
      </c>
      <c r="R335" s="13">
        <f>IF($A335="","",MAX(0,$F335-$Q335))</f>
        <v/>
      </c>
    </row>
    <row r="336">
      <c r="A336" s="12" t="n"/>
      <c r="B336" s="12" t="n"/>
      <c r="C336" s="12" t="n"/>
      <c r="D336" s="14" t="n"/>
      <c r="E336" s="14" t="n"/>
      <c r="F336" s="13" t="n"/>
      <c r="G336" s="13" t="n"/>
      <c r="H336" s="12" t="n"/>
      <c r="I336" s="12">
        <f>IF($H336="","",$H336*12)</f>
        <v/>
      </c>
      <c r="J336" s="12" t="n"/>
      <c r="K336" s="12" t="n"/>
      <c r="L336" s="12" t="n"/>
      <c r="M336" s="12" t="n"/>
      <c r="N336" s="12" t="n"/>
      <c r="O336" s="12" t="n"/>
      <c r="P336" s="13">
        <f>IF($A336="","",IF($J336="SL",IF(AND((MAX(0,MIN($I336,IF(OR($E336="",Settings!$B$3=""),0,DATEDIF($E336,EOMONTH(Settings!$B$3,0)+1,"m")))))&gt;0,(MAX(0,MIN($I336,IF(OR($E336="",Settings!$B$3=""),0,DATEDIF($E336,EOMONTH(Settings!$B$3,0)+1,"m")))))&lt;=$I336),(IFERROR(($F336-$G336)/$I336,0)),0),IF($J336="DDB",IF((MAX(0,MIN($I336,IF(OR($E336="",Settings!$B$3=""),0,DATEDIF($E336,EOMONTH(Settings!$B$3,0)+1,"m")))))=0,0,VDB($F336,$G336,$I336,(MAX(0,MIN($I336,IF(OR($E336="",Settings!$B$3=""),0,DATEDIF($E336,EOMONTH(Settings!$B$3,0)+1,"m")))))-1,(MAX(0,MIN($I336,IF(OR($E336="",Settings!$B$3=""),0,DATEDIF($E336,EOMONTH(Settings!$B$3,0)+1,"m"))))),2,TRUE)),0)))</f>
        <v/>
      </c>
      <c r="Q336" s="13">
        <f>IF($A336="","",IF($J336="SL",(MAX(0,MIN($I336,IF(OR($E336="",Settings!$B$3=""),0,DATEDIF($E336,EOMONTH(Settings!$B$3,0)+1,"m")))))*(IFERROR(($F336-$G336)/$I336,0)),IF($J336="DDB",IF((MAX(0,MIN($I336,IF(OR($E336="",Settings!$B$3=""),0,DATEDIF($E336,EOMONTH(Settings!$B$3,0)+1,"m")))))=0,0,VDB($F336,$G336,$I336,0,(MAX(0,MIN($I336,IF(OR($E336="",Settings!$B$3=""),0,DATEDIF($E336,EOMONTH(Settings!$B$3,0)+1,"m"))))),2,TRUE)),0)))</f>
        <v/>
      </c>
      <c r="R336" s="13">
        <f>IF($A336="","",MAX(0,$F336-$Q336))</f>
        <v/>
      </c>
    </row>
    <row r="337">
      <c r="A337" s="12" t="n"/>
      <c r="B337" s="12" t="n"/>
      <c r="C337" s="12" t="n"/>
      <c r="D337" s="14" t="n"/>
      <c r="E337" s="14" t="n"/>
      <c r="F337" s="13" t="n"/>
      <c r="G337" s="13" t="n"/>
      <c r="H337" s="12" t="n"/>
      <c r="I337" s="12">
        <f>IF($H337="","",$H337*12)</f>
        <v/>
      </c>
      <c r="J337" s="12" t="n"/>
      <c r="K337" s="12" t="n"/>
      <c r="L337" s="12" t="n"/>
      <c r="M337" s="12" t="n"/>
      <c r="N337" s="12" t="n"/>
      <c r="O337" s="12" t="n"/>
      <c r="P337" s="13">
        <f>IF($A337="","",IF($J337="SL",IF(AND((MAX(0,MIN($I337,IF(OR($E337="",Settings!$B$3=""),0,DATEDIF($E337,EOMONTH(Settings!$B$3,0)+1,"m")))))&gt;0,(MAX(0,MIN($I337,IF(OR($E337="",Settings!$B$3=""),0,DATEDIF($E337,EOMONTH(Settings!$B$3,0)+1,"m")))))&lt;=$I337),(IFERROR(($F337-$G337)/$I337,0)),0),IF($J337="DDB",IF((MAX(0,MIN($I337,IF(OR($E337="",Settings!$B$3=""),0,DATEDIF($E337,EOMONTH(Settings!$B$3,0)+1,"m")))))=0,0,VDB($F337,$G337,$I337,(MAX(0,MIN($I337,IF(OR($E337="",Settings!$B$3=""),0,DATEDIF($E337,EOMONTH(Settings!$B$3,0)+1,"m")))))-1,(MAX(0,MIN($I337,IF(OR($E337="",Settings!$B$3=""),0,DATEDIF($E337,EOMONTH(Settings!$B$3,0)+1,"m"))))),2,TRUE)),0)))</f>
        <v/>
      </c>
      <c r="Q337" s="13">
        <f>IF($A337="","",IF($J337="SL",(MAX(0,MIN($I337,IF(OR($E337="",Settings!$B$3=""),0,DATEDIF($E337,EOMONTH(Settings!$B$3,0)+1,"m")))))*(IFERROR(($F337-$G337)/$I337,0)),IF($J337="DDB",IF((MAX(0,MIN($I337,IF(OR($E337="",Settings!$B$3=""),0,DATEDIF($E337,EOMONTH(Settings!$B$3,0)+1,"m")))))=0,0,VDB($F337,$G337,$I337,0,(MAX(0,MIN($I337,IF(OR($E337="",Settings!$B$3=""),0,DATEDIF($E337,EOMONTH(Settings!$B$3,0)+1,"m"))))),2,TRUE)),0)))</f>
        <v/>
      </c>
      <c r="R337" s="13">
        <f>IF($A337="","",MAX(0,$F337-$Q337))</f>
        <v/>
      </c>
    </row>
    <row r="338">
      <c r="A338" s="12" t="n"/>
      <c r="B338" s="12" t="n"/>
      <c r="C338" s="12" t="n"/>
      <c r="D338" s="14" t="n"/>
      <c r="E338" s="14" t="n"/>
      <c r="F338" s="13" t="n"/>
      <c r="G338" s="13" t="n"/>
      <c r="H338" s="12" t="n"/>
      <c r="I338" s="12">
        <f>IF($H338="","",$H338*12)</f>
        <v/>
      </c>
      <c r="J338" s="12" t="n"/>
      <c r="K338" s="12" t="n"/>
      <c r="L338" s="12" t="n"/>
      <c r="M338" s="12" t="n"/>
      <c r="N338" s="12" t="n"/>
      <c r="O338" s="12" t="n"/>
      <c r="P338" s="13">
        <f>IF($A338="","",IF($J338="SL",IF(AND((MAX(0,MIN($I338,IF(OR($E338="",Settings!$B$3=""),0,DATEDIF($E338,EOMONTH(Settings!$B$3,0)+1,"m")))))&gt;0,(MAX(0,MIN($I338,IF(OR($E338="",Settings!$B$3=""),0,DATEDIF($E338,EOMONTH(Settings!$B$3,0)+1,"m")))))&lt;=$I338),(IFERROR(($F338-$G338)/$I338,0)),0),IF($J338="DDB",IF((MAX(0,MIN($I338,IF(OR($E338="",Settings!$B$3=""),0,DATEDIF($E338,EOMONTH(Settings!$B$3,0)+1,"m")))))=0,0,VDB($F338,$G338,$I338,(MAX(0,MIN($I338,IF(OR($E338="",Settings!$B$3=""),0,DATEDIF($E338,EOMONTH(Settings!$B$3,0)+1,"m")))))-1,(MAX(0,MIN($I338,IF(OR($E338="",Settings!$B$3=""),0,DATEDIF($E338,EOMONTH(Settings!$B$3,0)+1,"m"))))),2,TRUE)),0)))</f>
        <v/>
      </c>
      <c r="Q338" s="13">
        <f>IF($A338="","",IF($J338="SL",(MAX(0,MIN($I338,IF(OR($E338="",Settings!$B$3=""),0,DATEDIF($E338,EOMONTH(Settings!$B$3,0)+1,"m")))))*(IFERROR(($F338-$G338)/$I338,0)),IF($J338="DDB",IF((MAX(0,MIN($I338,IF(OR($E338="",Settings!$B$3=""),0,DATEDIF($E338,EOMONTH(Settings!$B$3,0)+1,"m")))))=0,0,VDB($F338,$G338,$I338,0,(MAX(0,MIN($I338,IF(OR($E338="",Settings!$B$3=""),0,DATEDIF($E338,EOMONTH(Settings!$B$3,0)+1,"m"))))),2,TRUE)),0)))</f>
        <v/>
      </c>
      <c r="R338" s="13">
        <f>IF($A338="","",MAX(0,$F338-$Q338))</f>
        <v/>
      </c>
    </row>
    <row r="339">
      <c r="A339" s="12" t="n"/>
      <c r="B339" s="12" t="n"/>
      <c r="C339" s="12" t="n"/>
      <c r="D339" s="14" t="n"/>
      <c r="E339" s="14" t="n"/>
      <c r="F339" s="13" t="n"/>
      <c r="G339" s="13" t="n"/>
      <c r="H339" s="12" t="n"/>
      <c r="I339" s="12">
        <f>IF($H339="","",$H339*12)</f>
        <v/>
      </c>
      <c r="J339" s="12" t="n"/>
      <c r="K339" s="12" t="n"/>
      <c r="L339" s="12" t="n"/>
      <c r="M339" s="12" t="n"/>
      <c r="N339" s="12" t="n"/>
      <c r="O339" s="12" t="n"/>
      <c r="P339" s="13">
        <f>IF($A339="","",IF($J339="SL",IF(AND((MAX(0,MIN($I339,IF(OR($E339="",Settings!$B$3=""),0,DATEDIF($E339,EOMONTH(Settings!$B$3,0)+1,"m")))))&gt;0,(MAX(0,MIN($I339,IF(OR($E339="",Settings!$B$3=""),0,DATEDIF($E339,EOMONTH(Settings!$B$3,0)+1,"m")))))&lt;=$I339),(IFERROR(($F339-$G339)/$I339,0)),0),IF($J339="DDB",IF((MAX(0,MIN($I339,IF(OR($E339="",Settings!$B$3=""),0,DATEDIF($E339,EOMONTH(Settings!$B$3,0)+1,"m")))))=0,0,VDB($F339,$G339,$I339,(MAX(0,MIN($I339,IF(OR($E339="",Settings!$B$3=""),0,DATEDIF($E339,EOMONTH(Settings!$B$3,0)+1,"m")))))-1,(MAX(0,MIN($I339,IF(OR($E339="",Settings!$B$3=""),0,DATEDIF($E339,EOMONTH(Settings!$B$3,0)+1,"m"))))),2,TRUE)),0)))</f>
        <v/>
      </c>
      <c r="Q339" s="13">
        <f>IF($A339="","",IF($J339="SL",(MAX(0,MIN($I339,IF(OR($E339="",Settings!$B$3=""),0,DATEDIF($E339,EOMONTH(Settings!$B$3,0)+1,"m")))))*(IFERROR(($F339-$G339)/$I339,0)),IF($J339="DDB",IF((MAX(0,MIN($I339,IF(OR($E339="",Settings!$B$3=""),0,DATEDIF($E339,EOMONTH(Settings!$B$3,0)+1,"m")))))=0,0,VDB($F339,$G339,$I339,0,(MAX(0,MIN($I339,IF(OR($E339="",Settings!$B$3=""),0,DATEDIF($E339,EOMONTH(Settings!$B$3,0)+1,"m"))))),2,TRUE)),0)))</f>
        <v/>
      </c>
      <c r="R339" s="13">
        <f>IF($A339="","",MAX(0,$F339-$Q339))</f>
        <v/>
      </c>
    </row>
    <row r="340">
      <c r="A340" s="12" t="n"/>
      <c r="B340" s="12" t="n"/>
      <c r="C340" s="12" t="n"/>
      <c r="D340" s="14" t="n"/>
      <c r="E340" s="14" t="n"/>
      <c r="F340" s="13" t="n"/>
      <c r="G340" s="13" t="n"/>
      <c r="H340" s="12" t="n"/>
      <c r="I340" s="12">
        <f>IF($H340="","",$H340*12)</f>
        <v/>
      </c>
      <c r="J340" s="12" t="n"/>
      <c r="K340" s="12" t="n"/>
      <c r="L340" s="12" t="n"/>
      <c r="M340" s="12" t="n"/>
      <c r="N340" s="12" t="n"/>
      <c r="O340" s="12" t="n"/>
      <c r="P340" s="13">
        <f>IF($A340="","",IF($J340="SL",IF(AND((MAX(0,MIN($I340,IF(OR($E340="",Settings!$B$3=""),0,DATEDIF($E340,EOMONTH(Settings!$B$3,0)+1,"m")))))&gt;0,(MAX(0,MIN($I340,IF(OR($E340="",Settings!$B$3=""),0,DATEDIF($E340,EOMONTH(Settings!$B$3,0)+1,"m")))))&lt;=$I340),(IFERROR(($F340-$G340)/$I340,0)),0),IF($J340="DDB",IF((MAX(0,MIN($I340,IF(OR($E340="",Settings!$B$3=""),0,DATEDIF($E340,EOMONTH(Settings!$B$3,0)+1,"m")))))=0,0,VDB($F340,$G340,$I340,(MAX(0,MIN($I340,IF(OR($E340="",Settings!$B$3=""),0,DATEDIF($E340,EOMONTH(Settings!$B$3,0)+1,"m")))))-1,(MAX(0,MIN($I340,IF(OR($E340="",Settings!$B$3=""),0,DATEDIF($E340,EOMONTH(Settings!$B$3,0)+1,"m"))))),2,TRUE)),0)))</f>
        <v/>
      </c>
      <c r="Q340" s="13">
        <f>IF($A340="","",IF($J340="SL",(MAX(0,MIN($I340,IF(OR($E340="",Settings!$B$3=""),0,DATEDIF($E340,EOMONTH(Settings!$B$3,0)+1,"m")))))*(IFERROR(($F340-$G340)/$I340,0)),IF($J340="DDB",IF((MAX(0,MIN($I340,IF(OR($E340="",Settings!$B$3=""),0,DATEDIF($E340,EOMONTH(Settings!$B$3,0)+1,"m")))))=0,0,VDB($F340,$G340,$I340,0,(MAX(0,MIN($I340,IF(OR($E340="",Settings!$B$3=""),0,DATEDIF($E340,EOMONTH(Settings!$B$3,0)+1,"m"))))),2,TRUE)),0)))</f>
        <v/>
      </c>
      <c r="R340" s="13">
        <f>IF($A340="","",MAX(0,$F340-$Q340))</f>
        <v/>
      </c>
    </row>
    <row r="341">
      <c r="A341" s="12" t="n"/>
      <c r="B341" s="12" t="n"/>
      <c r="C341" s="12" t="n"/>
      <c r="D341" s="14" t="n"/>
      <c r="E341" s="14" t="n"/>
      <c r="F341" s="13" t="n"/>
      <c r="G341" s="13" t="n"/>
      <c r="H341" s="12" t="n"/>
      <c r="I341" s="12">
        <f>IF($H341="","",$H341*12)</f>
        <v/>
      </c>
      <c r="J341" s="12" t="n"/>
      <c r="K341" s="12" t="n"/>
      <c r="L341" s="12" t="n"/>
      <c r="M341" s="12" t="n"/>
      <c r="N341" s="12" t="n"/>
      <c r="O341" s="12" t="n"/>
      <c r="P341" s="13">
        <f>IF($A341="","",IF($J341="SL",IF(AND((MAX(0,MIN($I341,IF(OR($E341="",Settings!$B$3=""),0,DATEDIF($E341,EOMONTH(Settings!$B$3,0)+1,"m")))))&gt;0,(MAX(0,MIN($I341,IF(OR($E341="",Settings!$B$3=""),0,DATEDIF($E341,EOMONTH(Settings!$B$3,0)+1,"m")))))&lt;=$I341),(IFERROR(($F341-$G341)/$I341,0)),0),IF($J341="DDB",IF((MAX(0,MIN($I341,IF(OR($E341="",Settings!$B$3=""),0,DATEDIF($E341,EOMONTH(Settings!$B$3,0)+1,"m")))))=0,0,VDB($F341,$G341,$I341,(MAX(0,MIN($I341,IF(OR($E341="",Settings!$B$3=""),0,DATEDIF($E341,EOMONTH(Settings!$B$3,0)+1,"m")))))-1,(MAX(0,MIN($I341,IF(OR($E341="",Settings!$B$3=""),0,DATEDIF($E341,EOMONTH(Settings!$B$3,0)+1,"m"))))),2,TRUE)),0)))</f>
        <v/>
      </c>
      <c r="Q341" s="13">
        <f>IF($A341="","",IF($J341="SL",(MAX(0,MIN($I341,IF(OR($E341="",Settings!$B$3=""),0,DATEDIF($E341,EOMONTH(Settings!$B$3,0)+1,"m")))))*(IFERROR(($F341-$G341)/$I341,0)),IF($J341="DDB",IF((MAX(0,MIN($I341,IF(OR($E341="",Settings!$B$3=""),0,DATEDIF($E341,EOMONTH(Settings!$B$3,0)+1,"m")))))=0,0,VDB($F341,$G341,$I341,0,(MAX(0,MIN($I341,IF(OR($E341="",Settings!$B$3=""),0,DATEDIF($E341,EOMONTH(Settings!$B$3,0)+1,"m"))))),2,TRUE)),0)))</f>
        <v/>
      </c>
      <c r="R341" s="13">
        <f>IF($A341="","",MAX(0,$F341-$Q341))</f>
        <v/>
      </c>
    </row>
    <row r="342">
      <c r="A342" s="12" t="n"/>
      <c r="B342" s="12" t="n"/>
      <c r="C342" s="12" t="n"/>
      <c r="D342" s="14" t="n"/>
      <c r="E342" s="14" t="n"/>
      <c r="F342" s="13" t="n"/>
      <c r="G342" s="13" t="n"/>
      <c r="H342" s="12" t="n"/>
      <c r="I342" s="12">
        <f>IF($H342="","",$H342*12)</f>
        <v/>
      </c>
      <c r="J342" s="12" t="n"/>
      <c r="K342" s="12" t="n"/>
      <c r="L342" s="12" t="n"/>
      <c r="M342" s="12" t="n"/>
      <c r="N342" s="12" t="n"/>
      <c r="O342" s="12" t="n"/>
      <c r="P342" s="13">
        <f>IF($A342="","",IF($J342="SL",IF(AND((MAX(0,MIN($I342,IF(OR($E342="",Settings!$B$3=""),0,DATEDIF($E342,EOMONTH(Settings!$B$3,0)+1,"m")))))&gt;0,(MAX(0,MIN($I342,IF(OR($E342="",Settings!$B$3=""),0,DATEDIF($E342,EOMONTH(Settings!$B$3,0)+1,"m")))))&lt;=$I342),(IFERROR(($F342-$G342)/$I342,0)),0),IF($J342="DDB",IF((MAX(0,MIN($I342,IF(OR($E342="",Settings!$B$3=""),0,DATEDIF($E342,EOMONTH(Settings!$B$3,0)+1,"m")))))=0,0,VDB($F342,$G342,$I342,(MAX(0,MIN($I342,IF(OR($E342="",Settings!$B$3=""),0,DATEDIF($E342,EOMONTH(Settings!$B$3,0)+1,"m")))))-1,(MAX(0,MIN($I342,IF(OR($E342="",Settings!$B$3=""),0,DATEDIF($E342,EOMONTH(Settings!$B$3,0)+1,"m"))))),2,TRUE)),0)))</f>
        <v/>
      </c>
      <c r="Q342" s="13">
        <f>IF($A342="","",IF($J342="SL",(MAX(0,MIN($I342,IF(OR($E342="",Settings!$B$3=""),0,DATEDIF($E342,EOMONTH(Settings!$B$3,0)+1,"m")))))*(IFERROR(($F342-$G342)/$I342,0)),IF($J342="DDB",IF((MAX(0,MIN($I342,IF(OR($E342="",Settings!$B$3=""),0,DATEDIF($E342,EOMONTH(Settings!$B$3,0)+1,"m")))))=0,0,VDB($F342,$G342,$I342,0,(MAX(0,MIN($I342,IF(OR($E342="",Settings!$B$3=""),0,DATEDIF($E342,EOMONTH(Settings!$B$3,0)+1,"m"))))),2,TRUE)),0)))</f>
        <v/>
      </c>
      <c r="R342" s="13">
        <f>IF($A342="","",MAX(0,$F342-$Q342))</f>
        <v/>
      </c>
    </row>
    <row r="343">
      <c r="A343" s="12" t="n"/>
      <c r="B343" s="12" t="n"/>
      <c r="C343" s="12" t="n"/>
      <c r="D343" s="14" t="n"/>
      <c r="E343" s="14" t="n"/>
      <c r="F343" s="13" t="n"/>
      <c r="G343" s="13" t="n"/>
      <c r="H343" s="12" t="n"/>
      <c r="I343" s="12">
        <f>IF($H343="","",$H343*12)</f>
        <v/>
      </c>
      <c r="J343" s="12" t="n"/>
      <c r="K343" s="12" t="n"/>
      <c r="L343" s="12" t="n"/>
      <c r="M343" s="12" t="n"/>
      <c r="N343" s="12" t="n"/>
      <c r="O343" s="12" t="n"/>
      <c r="P343" s="13">
        <f>IF($A343="","",IF($J343="SL",IF(AND((MAX(0,MIN($I343,IF(OR($E343="",Settings!$B$3=""),0,DATEDIF($E343,EOMONTH(Settings!$B$3,0)+1,"m")))))&gt;0,(MAX(0,MIN($I343,IF(OR($E343="",Settings!$B$3=""),0,DATEDIF($E343,EOMONTH(Settings!$B$3,0)+1,"m")))))&lt;=$I343),(IFERROR(($F343-$G343)/$I343,0)),0),IF($J343="DDB",IF((MAX(0,MIN($I343,IF(OR($E343="",Settings!$B$3=""),0,DATEDIF($E343,EOMONTH(Settings!$B$3,0)+1,"m")))))=0,0,VDB($F343,$G343,$I343,(MAX(0,MIN($I343,IF(OR($E343="",Settings!$B$3=""),0,DATEDIF($E343,EOMONTH(Settings!$B$3,0)+1,"m")))))-1,(MAX(0,MIN($I343,IF(OR($E343="",Settings!$B$3=""),0,DATEDIF($E343,EOMONTH(Settings!$B$3,0)+1,"m"))))),2,TRUE)),0)))</f>
        <v/>
      </c>
      <c r="Q343" s="13">
        <f>IF($A343="","",IF($J343="SL",(MAX(0,MIN($I343,IF(OR($E343="",Settings!$B$3=""),0,DATEDIF($E343,EOMONTH(Settings!$B$3,0)+1,"m")))))*(IFERROR(($F343-$G343)/$I343,0)),IF($J343="DDB",IF((MAX(0,MIN($I343,IF(OR($E343="",Settings!$B$3=""),0,DATEDIF($E343,EOMONTH(Settings!$B$3,0)+1,"m")))))=0,0,VDB($F343,$G343,$I343,0,(MAX(0,MIN($I343,IF(OR($E343="",Settings!$B$3=""),0,DATEDIF($E343,EOMONTH(Settings!$B$3,0)+1,"m"))))),2,TRUE)),0)))</f>
        <v/>
      </c>
      <c r="R343" s="13">
        <f>IF($A343="","",MAX(0,$F343-$Q343))</f>
        <v/>
      </c>
    </row>
    <row r="344">
      <c r="A344" s="12" t="n"/>
      <c r="B344" s="12" t="n"/>
      <c r="C344" s="12" t="n"/>
      <c r="D344" s="14" t="n"/>
      <c r="E344" s="14" t="n"/>
      <c r="F344" s="13" t="n"/>
      <c r="G344" s="13" t="n"/>
      <c r="H344" s="12" t="n"/>
      <c r="I344" s="12">
        <f>IF($H344="","",$H344*12)</f>
        <v/>
      </c>
      <c r="J344" s="12" t="n"/>
      <c r="K344" s="12" t="n"/>
      <c r="L344" s="12" t="n"/>
      <c r="M344" s="12" t="n"/>
      <c r="N344" s="12" t="n"/>
      <c r="O344" s="12" t="n"/>
      <c r="P344" s="13">
        <f>IF($A344="","",IF($J344="SL",IF(AND((MAX(0,MIN($I344,IF(OR($E344="",Settings!$B$3=""),0,DATEDIF($E344,EOMONTH(Settings!$B$3,0)+1,"m")))))&gt;0,(MAX(0,MIN($I344,IF(OR($E344="",Settings!$B$3=""),0,DATEDIF($E344,EOMONTH(Settings!$B$3,0)+1,"m")))))&lt;=$I344),(IFERROR(($F344-$G344)/$I344,0)),0),IF($J344="DDB",IF((MAX(0,MIN($I344,IF(OR($E344="",Settings!$B$3=""),0,DATEDIF($E344,EOMONTH(Settings!$B$3,0)+1,"m")))))=0,0,VDB($F344,$G344,$I344,(MAX(0,MIN($I344,IF(OR($E344="",Settings!$B$3=""),0,DATEDIF($E344,EOMONTH(Settings!$B$3,0)+1,"m")))))-1,(MAX(0,MIN($I344,IF(OR($E344="",Settings!$B$3=""),0,DATEDIF($E344,EOMONTH(Settings!$B$3,0)+1,"m"))))),2,TRUE)),0)))</f>
        <v/>
      </c>
      <c r="Q344" s="13">
        <f>IF($A344="","",IF($J344="SL",(MAX(0,MIN($I344,IF(OR($E344="",Settings!$B$3=""),0,DATEDIF($E344,EOMONTH(Settings!$B$3,0)+1,"m")))))*(IFERROR(($F344-$G344)/$I344,0)),IF($J344="DDB",IF((MAX(0,MIN($I344,IF(OR($E344="",Settings!$B$3=""),0,DATEDIF($E344,EOMONTH(Settings!$B$3,0)+1,"m")))))=0,0,VDB($F344,$G344,$I344,0,(MAX(0,MIN($I344,IF(OR($E344="",Settings!$B$3=""),0,DATEDIF($E344,EOMONTH(Settings!$B$3,0)+1,"m"))))),2,TRUE)),0)))</f>
        <v/>
      </c>
      <c r="R344" s="13">
        <f>IF($A344="","",MAX(0,$F344-$Q344))</f>
        <v/>
      </c>
    </row>
    <row r="345">
      <c r="A345" s="12" t="n"/>
      <c r="B345" s="12" t="n"/>
      <c r="C345" s="12" t="n"/>
      <c r="D345" s="14" t="n"/>
      <c r="E345" s="14" t="n"/>
      <c r="F345" s="13" t="n"/>
      <c r="G345" s="13" t="n"/>
      <c r="H345" s="12" t="n"/>
      <c r="I345" s="12">
        <f>IF($H345="","",$H345*12)</f>
        <v/>
      </c>
      <c r="J345" s="12" t="n"/>
      <c r="K345" s="12" t="n"/>
      <c r="L345" s="12" t="n"/>
      <c r="M345" s="12" t="n"/>
      <c r="N345" s="12" t="n"/>
      <c r="O345" s="12" t="n"/>
      <c r="P345" s="13">
        <f>IF($A345="","",IF($J345="SL",IF(AND((MAX(0,MIN($I345,IF(OR($E345="",Settings!$B$3=""),0,DATEDIF($E345,EOMONTH(Settings!$B$3,0)+1,"m")))))&gt;0,(MAX(0,MIN($I345,IF(OR($E345="",Settings!$B$3=""),0,DATEDIF($E345,EOMONTH(Settings!$B$3,0)+1,"m")))))&lt;=$I345),(IFERROR(($F345-$G345)/$I345,0)),0),IF($J345="DDB",IF((MAX(0,MIN($I345,IF(OR($E345="",Settings!$B$3=""),0,DATEDIF($E345,EOMONTH(Settings!$B$3,0)+1,"m")))))=0,0,VDB($F345,$G345,$I345,(MAX(0,MIN($I345,IF(OR($E345="",Settings!$B$3=""),0,DATEDIF($E345,EOMONTH(Settings!$B$3,0)+1,"m")))))-1,(MAX(0,MIN($I345,IF(OR($E345="",Settings!$B$3=""),0,DATEDIF($E345,EOMONTH(Settings!$B$3,0)+1,"m"))))),2,TRUE)),0)))</f>
        <v/>
      </c>
      <c r="Q345" s="13">
        <f>IF($A345="","",IF($J345="SL",(MAX(0,MIN($I345,IF(OR($E345="",Settings!$B$3=""),0,DATEDIF($E345,EOMONTH(Settings!$B$3,0)+1,"m")))))*(IFERROR(($F345-$G345)/$I345,0)),IF($J345="DDB",IF((MAX(0,MIN($I345,IF(OR($E345="",Settings!$B$3=""),0,DATEDIF($E345,EOMONTH(Settings!$B$3,0)+1,"m")))))=0,0,VDB($F345,$G345,$I345,0,(MAX(0,MIN($I345,IF(OR($E345="",Settings!$B$3=""),0,DATEDIF($E345,EOMONTH(Settings!$B$3,0)+1,"m"))))),2,TRUE)),0)))</f>
        <v/>
      </c>
      <c r="R345" s="13">
        <f>IF($A345="","",MAX(0,$F345-$Q345))</f>
        <v/>
      </c>
    </row>
    <row r="346">
      <c r="A346" s="12" t="n"/>
      <c r="B346" s="12" t="n"/>
      <c r="C346" s="12" t="n"/>
      <c r="D346" s="14" t="n"/>
      <c r="E346" s="14" t="n"/>
      <c r="F346" s="13" t="n"/>
      <c r="G346" s="13" t="n"/>
      <c r="H346" s="12" t="n"/>
      <c r="I346" s="12">
        <f>IF($H346="","",$H346*12)</f>
        <v/>
      </c>
      <c r="J346" s="12" t="n"/>
      <c r="K346" s="12" t="n"/>
      <c r="L346" s="12" t="n"/>
      <c r="M346" s="12" t="n"/>
      <c r="N346" s="12" t="n"/>
      <c r="O346" s="12" t="n"/>
      <c r="P346" s="13">
        <f>IF($A346="","",IF($J346="SL",IF(AND((MAX(0,MIN($I346,IF(OR($E346="",Settings!$B$3=""),0,DATEDIF($E346,EOMONTH(Settings!$B$3,0)+1,"m")))))&gt;0,(MAX(0,MIN($I346,IF(OR($E346="",Settings!$B$3=""),0,DATEDIF($E346,EOMONTH(Settings!$B$3,0)+1,"m")))))&lt;=$I346),(IFERROR(($F346-$G346)/$I346,0)),0),IF($J346="DDB",IF((MAX(0,MIN($I346,IF(OR($E346="",Settings!$B$3=""),0,DATEDIF($E346,EOMONTH(Settings!$B$3,0)+1,"m")))))=0,0,VDB($F346,$G346,$I346,(MAX(0,MIN($I346,IF(OR($E346="",Settings!$B$3=""),0,DATEDIF($E346,EOMONTH(Settings!$B$3,0)+1,"m")))))-1,(MAX(0,MIN($I346,IF(OR($E346="",Settings!$B$3=""),0,DATEDIF($E346,EOMONTH(Settings!$B$3,0)+1,"m"))))),2,TRUE)),0)))</f>
        <v/>
      </c>
      <c r="Q346" s="13">
        <f>IF($A346="","",IF($J346="SL",(MAX(0,MIN($I346,IF(OR($E346="",Settings!$B$3=""),0,DATEDIF($E346,EOMONTH(Settings!$B$3,0)+1,"m")))))*(IFERROR(($F346-$G346)/$I346,0)),IF($J346="DDB",IF((MAX(0,MIN($I346,IF(OR($E346="",Settings!$B$3=""),0,DATEDIF($E346,EOMONTH(Settings!$B$3,0)+1,"m")))))=0,0,VDB($F346,$G346,$I346,0,(MAX(0,MIN($I346,IF(OR($E346="",Settings!$B$3=""),0,DATEDIF($E346,EOMONTH(Settings!$B$3,0)+1,"m"))))),2,TRUE)),0)))</f>
        <v/>
      </c>
      <c r="R346" s="13">
        <f>IF($A346="","",MAX(0,$F346-$Q346))</f>
        <v/>
      </c>
    </row>
    <row r="347">
      <c r="A347" s="12" t="n"/>
      <c r="B347" s="12" t="n"/>
      <c r="C347" s="12" t="n"/>
      <c r="D347" s="14" t="n"/>
      <c r="E347" s="14" t="n"/>
      <c r="F347" s="13" t="n"/>
      <c r="G347" s="13" t="n"/>
      <c r="H347" s="12" t="n"/>
      <c r="I347" s="12">
        <f>IF($H347="","",$H347*12)</f>
        <v/>
      </c>
      <c r="J347" s="12" t="n"/>
      <c r="K347" s="12" t="n"/>
      <c r="L347" s="12" t="n"/>
      <c r="M347" s="12" t="n"/>
      <c r="N347" s="12" t="n"/>
      <c r="O347" s="12" t="n"/>
      <c r="P347" s="13">
        <f>IF($A347="","",IF($J347="SL",IF(AND((MAX(0,MIN($I347,IF(OR($E347="",Settings!$B$3=""),0,DATEDIF($E347,EOMONTH(Settings!$B$3,0)+1,"m")))))&gt;0,(MAX(0,MIN($I347,IF(OR($E347="",Settings!$B$3=""),0,DATEDIF($E347,EOMONTH(Settings!$B$3,0)+1,"m")))))&lt;=$I347),(IFERROR(($F347-$G347)/$I347,0)),0),IF($J347="DDB",IF((MAX(0,MIN($I347,IF(OR($E347="",Settings!$B$3=""),0,DATEDIF($E347,EOMONTH(Settings!$B$3,0)+1,"m")))))=0,0,VDB($F347,$G347,$I347,(MAX(0,MIN($I347,IF(OR($E347="",Settings!$B$3=""),0,DATEDIF($E347,EOMONTH(Settings!$B$3,0)+1,"m")))))-1,(MAX(0,MIN($I347,IF(OR($E347="",Settings!$B$3=""),0,DATEDIF($E347,EOMONTH(Settings!$B$3,0)+1,"m"))))),2,TRUE)),0)))</f>
        <v/>
      </c>
      <c r="Q347" s="13">
        <f>IF($A347="","",IF($J347="SL",(MAX(0,MIN($I347,IF(OR($E347="",Settings!$B$3=""),0,DATEDIF($E347,EOMONTH(Settings!$B$3,0)+1,"m")))))*(IFERROR(($F347-$G347)/$I347,0)),IF($J347="DDB",IF((MAX(0,MIN($I347,IF(OR($E347="",Settings!$B$3=""),0,DATEDIF($E347,EOMONTH(Settings!$B$3,0)+1,"m")))))=0,0,VDB($F347,$G347,$I347,0,(MAX(0,MIN($I347,IF(OR($E347="",Settings!$B$3=""),0,DATEDIF($E347,EOMONTH(Settings!$B$3,0)+1,"m"))))),2,TRUE)),0)))</f>
        <v/>
      </c>
      <c r="R347" s="13">
        <f>IF($A347="","",MAX(0,$F347-$Q347))</f>
        <v/>
      </c>
    </row>
    <row r="348">
      <c r="A348" s="12" t="n"/>
      <c r="B348" s="12" t="n"/>
      <c r="C348" s="12" t="n"/>
      <c r="D348" s="14" t="n"/>
      <c r="E348" s="14" t="n"/>
      <c r="F348" s="13" t="n"/>
      <c r="G348" s="13" t="n"/>
      <c r="H348" s="12" t="n"/>
      <c r="I348" s="12">
        <f>IF($H348="","",$H348*12)</f>
        <v/>
      </c>
      <c r="J348" s="12" t="n"/>
      <c r="K348" s="12" t="n"/>
      <c r="L348" s="12" t="n"/>
      <c r="M348" s="12" t="n"/>
      <c r="N348" s="12" t="n"/>
      <c r="O348" s="12" t="n"/>
      <c r="P348" s="13">
        <f>IF($A348="","",IF($J348="SL",IF(AND((MAX(0,MIN($I348,IF(OR($E348="",Settings!$B$3=""),0,DATEDIF($E348,EOMONTH(Settings!$B$3,0)+1,"m")))))&gt;0,(MAX(0,MIN($I348,IF(OR($E348="",Settings!$B$3=""),0,DATEDIF($E348,EOMONTH(Settings!$B$3,0)+1,"m")))))&lt;=$I348),(IFERROR(($F348-$G348)/$I348,0)),0),IF($J348="DDB",IF((MAX(0,MIN($I348,IF(OR($E348="",Settings!$B$3=""),0,DATEDIF($E348,EOMONTH(Settings!$B$3,0)+1,"m")))))=0,0,VDB($F348,$G348,$I348,(MAX(0,MIN($I348,IF(OR($E348="",Settings!$B$3=""),0,DATEDIF($E348,EOMONTH(Settings!$B$3,0)+1,"m")))))-1,(MAX(0,MIN($I348,IF(OR($E348="",Settings!$B$3=""),0,DATEDIF($E348,EOMONTH(Settings!$B$3,0)+1,"m"))))),2,TRUE)),0)))</f>
        <v/>
      </c>
      <c r="Q348" s="13">
        <f>IF($A348="","",IF($J348="SL",(MAX(0,MIN($I348,IF(OR($E348="",Settings!$B$3=""),0,DATEDIF($E348,EOMONTH(Settings!$B$3,0)+1,"m")))))*(IFERROR(($F348-$G348)/$I348,0)),IF($J348="DDB",IF((MAX(0,MIN($I348,IF(OR($E348="",Settings!$B$3=""),0,DATEDIF($E348,EOMONTH(Settings!$B$3,0)+1,"m")))))=0,0,VDB($F348,$G348,$I348,0,(MAX(0,MIN($I348,IF(OR($E348="",Settings!$B$3=""),0,DATEDIF($E348,EOMONTH(Settings!$B$3,0)+1,"m"))))),2,TRUE)),0)))</f>
        <v/>
      </c>
      <c r="R348" s="13">
        <f>IF($A348="","",MAX(0,$F348-$Q348))</f>
        <v/>
      </c>
    </row>
    <row r="349">
      <c r="A349" s="12" t="n"/>
      <c r="B349" s="12" t="n"/>
      <c r="C349" s="12" t="n"/>
      <c r="D349" s="14" t="n"/>
      <c r="E349" s="14" t="n"/>
      <c r="F349" s="13" t="n"/>
      <c r="G349" s="13" t="n"/>
      <c r="H349" s="12" t="n"/>
      <c r="I349" s="12">
        <f>IF($H349="","",$H349*12)</f>
        <v/>
      </c>
      <c r="J349" s="12" t="n"/>
      <c r="K349" s="12" t="n"/>
      <c r="L349" s="12" t="n"/>
      <c r="M349" s="12" t="n"/>
      <c r="N349" s="12" t="n"/>
      <c r="O349" s="12" t="n"/>
      <c r="P349" s="13">
        <f>IF($A349="","",IF($J349="SL",IF(AND((MAX(0,MIN($I349,IF(OR($E349="",Settings!$B$3=""),0,DATEDIF($E349,EOMONTH(Settings!$B$3,0)+1,"m")))))&gt;0,(MAX(0,MIN($I349,IF(OR($E349="",Settings!$B$3=""),0,DATEDIF($E349,EOMONTH(Settings!$B$3,0)+1,"m")))))&lt;=$I349),(IFERROR(($F349-$G349)/$I349,0)),0),IF($J349="DDB",IF((MAX(0,MIN($I349,IF(OR($E349="",Settings!$B$3=""),0,DATEDIF($E349,EOMONTH(Settings!$B$3,0)+1,"m")))))=0,0,VDB($F349,$G349,$I349,(MAX(0,MIN($I349,IF(OR($E349="",Settings!$B$3=""),0,DATEDIF($E349,EOMONTH(Settings!$B$3,0)+1,"m")))))-1,(MAX(0,MIN($I349,IF(OR($E349="",Settings!$B$3=""),0,DATEDIF($E349,EOMONTH(Settings!$B$3,0)+1,"m"))))),2,TRUE)),0)))</f>
        <v/>
      </c>
      <c r="Q349" s="13">
        <f>IF($A349="","",IF($J349="SL",(MAX(0,MIN($I349,IF(OR($E349="",Settings!$B$3=""),0,DATEDIF($E349,EOMONTH(Settings!$B$3,0)+1,"m")))))*(IFERROR(($F349-$G349)/$I349,0)),IF($J349="DDB",IF((MAX(0,MIN($I349,IF(OR($E349="",Settings!$B$3=""),0,DATEDIF($E349,EOMONTH(Settings!$B$3,0)+1,"m")))))=0,0,VDB($F349,$G349,$I349,0,(MAX(0,MIN($I349,IF(OR($E349="",Settings!$B$3=""),0,DATEDIF($E349,EOMONTH(Settings!$B$3,0)+1,"m"))))),2,TRUE)),0)))</f>
        <v/>
      </c>
      <c r="R349" s="13">
        <f>IF($A349="","",MAX(0,$F349-$Q349))</f>
        <v/>
      </c>
    </row>
    <row r="350">
      <c r="A350" s="12" t="n"/>
      <c r="B350" s="12" t="n"/>
      <c r="C350" s="12" t="n"/>
      <c r="D350" s="14" t="n"/>
      <c r="E350" s="14" t="n"/>
      <c r="F350" s="13" t="n"/>
      <c r="G350" s="13" t="n"/>
      <c r="H350" s="12" t="n"/>
      <c r="I350" s="12">
        <f>IF($H350="","",$H350*12)</f>
        <v/>
      </c>
      <c r="J350" s="12" t="n"/>
      <c r="K350" s="12" t="n"/>
      <c r="L350" s="12" t="n"/>
      <c r="M350" s="12" t="n"/>
      <c r="N350" s="12" t="n"/>
      <c r="O350" s="12" t="n"/>
      <c r="P350" s="13">
        <f>IF($A350="","",IF($J350="SL",IF(AND((MAX(0,MIN($I350,IF(OR($E350="",Settings!$B$3=""),0,DATEDIF($E350,EOMONTH(Settings!$B$3,0)+1,"m")))))&gt;0,(MAX(0,MIN($I350,IF(OR($E350="",Settings!$B$3=""),0,DATEDIF($E350,EOMONTH(Settings!$B$3,0)+1,"m")))))&lt;=$I350),(IFERROR(($F350-$G350)/$I350,0)),0),IF($J350="DDB",IF((MAX(0,MIN($I350,IF(OR($E350="",Settings!$B$3=""),0,DATEDIF($E350,EOMONTH(Settings!$B$3,0)+1,"m")))))=0,0,VDB($F350,$G350,$I350,(MAX(0,MIN($I350,IF(OR($E350="",Settings!$B$3=""),0,DATEDIF($E350,EOMONTH(Settings!$B$3,0)+1,"m")))))-1,(MAX(0,MIN($I350,IF(OR($E350="",Settings!$B$3=""),0,DATEDIF($E350,EOMONTH(Settings!$B$3,0)+1,"m"))))),2,TRUE)),0)))</f>
        <v/>
      </c>
      <c r="Q350" s="13">
        <f>IF($A350="","",IF($J350="SL",(MAX(0,MIN($I350,IF(OR($E350="",Settings!$B$3=""),0,DATEDIF($E350,EOMONTH(Settings!$B$3,0)+1,"m")))))*(IFERROR(($F350-$G350)/$I350,0)),IF($J350="DDB",IF((MAX(0,MIN($I350,IF(OR($E350="",Settings!$B$3=""),0,DATEDIF($E350,EOMONTH(Settings!$B$3,0)+1,"m")))))=0,0,VDB($F350,$G350,$I350,0,(MAX(0,MIN($I350,IF(OR($E350="",Settings!$B$3=""),0,DATEDIF($E350,EOMONTH(Settings!$B$3,0)+1,"m"))))),2,TRUE)),0)))</f>
        <v/>
      </c>
      <c r="R350" s="13">
        <f>IF($A350="","",MAX(0,$F350-$Q350))</f>
        <v/>
      </c>
    </row>
    <row r="351">
      <c r="A351" s="12" t="n"/>
      <c r="B351" s="12" t="n"/>
      <c r="C351" s="12" t="n"/>
      <c r="D351" s="14" t="n"/>
      <c r="E351" s="14" t="n"/>
      <c r="F351" s="13" t="n"/>
      <c r="G351" s="13" t="n"/>
      <c r="H351" s="12" t="n"/>
      <c r="I351" s="12">
        <f>IF($H351="","",$H351*12)</f>
        <v/>
      </c>
      <c r="J351" s="12" t="n"/>
      <c r="K351" s="12" t="n"/>
      <c r="L351" s="12" t="n"/>
      <c r="M351" s="12" t="n"/>
      <c r="N351" s="12" t="n"/>
      <c r="O351" s="12" t="n"/>
      <c r="P351" s="13">
        <f>IF($A351="","",IF($J351="SL",IF(AND((MAX(0,MIN($I351,IF(OR($E351="",Settings!$B$3=""),0,DATEDIF($E351,EOMONTH(Settings!$B$3,0)+1,"m")))))&gt;0,(MAX(0,MIN($I351,IF(OR($E351="",Settings!$B$3=""),0,DATEDIF($E351,EOMONTH(Settings!$B$3,0)+1,"m")))))&lt;=$I351),(IFERROR(($F351-$G351)/$I351,0)),0),IF($J351="DDB",IF((MAX(0,MIN($I351,IF(OR($E351="",Settings!$B$3=""),0,DATEDIF($E351,EOMONTH(Settings!$B$3,0)+1,"m")))))=0,0,VDB($F351,$G351,$I351,(MAX(0,MIN($I351,IF(OR($E351="",Settings!$B$3=""),0,DATEDIF($E351,EOMONTH(Settings!$B$3,0)+1,"m")))))-1,(MAX(0,MIN($I351,IF(OR($E351="",Settings!$B$3=""),0,DATEDIF($E351,EOMONTH(Settings!$B$3,0)+1,"m"))))),2,TRUE)),0)))</f>
        <v/>
      </c>
      <c r="Q351" s="13">
        <f>IF($A351="","",IF($J351="SL",(MAX(0,MIN($I351,IF(OR($E351="",Settings!$B$3=""),0,DATEDIF($E351,EOMONTH(Settings!$B$3,0)+1,"m")))))*(IFERROR(($F351-$G351)/$I351,0)),IF($J351="DDB",IF((MAX(0,MIN($I351,IF(OR($E351="",Settings!$B$3=""),0,DATEDIF($E351,EOMONTH(Settings!$B$3,0)+1,"m")))))=0,0,VDB($F351,$G351,$I351,0,(MAX(0,MIN($I351,IF(OR($E351="",Settings!$B$3=""),0,DATEDIF($E351,EOMONTH(Settings!$B$3,0)+1,"m"))))),2,TRUE)),0)))</f>
        <v/>
      </c>
      <c r="R351" s="13">
        <f>IF($A351="","",MAX(0,$F351-$Q351))</f>
        <v/>
      </c>
    </row>
    <row r="352">
      <c r="A352" s="12" t="n"/>
      <c r="B352" s="12" t="n"/>
      <c r="C352" s="12" t="n"/>
      <c r="D352" s="14" t="n"/>
      <c r="E352" s="14" t="n"/>
      <c r="F352" s="13" t="n"/>
      <c r="G352" s="13" t="n"/>
      <c r="H352" s="12" t="n"/>
      <c r="I352" s="12">
        <f>IF($H352="","",$H352*12)</f>
        <v/>
      </c>
      <c r="J352" s="12" t="n"/>
      <c r="K352" s="12" t="n"/>
      <c r="L352" s="12" t="n"/>
      <c r="M352" s="12" t="n"/>
      <c r="N352" s="12" t="n"/>
      <c r="O352" s="12" t="n"/>
      <c r="P352" s="13">
        <f>IF($A352="","",IF($J352="SL",IF(AND((MAX(0,MIN($I352,IF(OR($E352="",Settings!$B$3=""),0,DATEDIF($E352,EOMONTH(Settings!$B$3,0)+1,"m")))))&gt;0,(MAX(0,MIN($I352,IF(OR($E352="",Settings!$B$3=""),0,DATEDIF($E352,EOMONTH(Settings!$B$3,0)+1,"m")))))&lt;=$I352),(IFERROR(($F352-$G352)/$I352,0)),0),IF($J352="DDB",IF((MAX(0,MIN($I352,IF(OR($E352="",Settings!$B$3=""),0,DATEDIF($E352,EOMONTH(Settings!$B$3,0)+1,"m")))))=0,0,VDB($F352,$G352,$I352,(MAX(0,MIN($I352,IF(OR($E352="",Settings!$B$3=""),0,DATEDIF($E352,EOMONTH(Settings!$B$3,0)+1,"m")))))-1,(MAX(0,MIN($I352,IF(OR($E352="",Settings!$B$3=""),0,DATEDIF($E352,EOMONTH(Settings!$B$3,0)+1,"m"))))),2,TRUE)),0)))</f>
        <v/>
      </c>
      <c r="Q352" s="13">
        <f>IF($A352="","",IF($J352="SL",(MAX(0,MIN($I352,IF(OR($E352="",Settings!$B$3=""),0,DATEDIF($E352,EOMONTH(Settings!$B$3,0)+1,"m")))))*(IFERROR(($F352-$G352)/$I352,0)),IF($J352="DDB",IF((MAX(0,MIN($I352,IF(OR($E352="",Settings!$B$3=""),0,DATEDIF($E352,EOMONTH(Settings!$B$3,0)+1,"m")))))=0,0,VDB($F352,$G352,$I352,0,(MAX(0,MIN($I352,IF(OR($E352="",Settings!$B$3=""),0,DATEDIF($E352,EOMONTH(Settings!$B$3,0)+1,"m"))))),2,TRUE)),0)))</f>
        <v/>
      </c>
      <c r="R352" s="13">
        <f>IF($A352="","",MAX(0,$F352-$Q352))</f>
        <v/>
      </c>
    </row>
    <row r="353">
      <c r="A353" s="12" t="n"/>
      <c r="B353" s="12" t="n"/>
      <c r="C353" s="12" t="n"/>
      <c r="D353" s="14" t="n"/>
      <c r="E353" s="14" t="n"/>
      <c r="F353" s="13" t="n"/>
      <c r="G353" s="13" t="n"/>
      <c r="H353" s="12" t="n"/>
      <c r="I353" s="12">
        <f>IF($H353="","",$H353*12)</f>
        <v/>
      </c>
      <c r="J353" s="12" t="n"/>
      <c r="K353" s="12" t="n"/>
      <c r="L353" s="12" t="n"/>
      <c r="M353" s="12" t="n"/>
      <c r="N353" s="12" t="n"/>
      <c r="O353" s="12" t="n"/>
      <c r="P353" s="13">
        <f>IF($A353="","",IF($J353="SL",IF(AND((MAX(0,MIN($I353,IF(OR($E353="",Settings!$B$3=""),0,DATEDIF($E353,EOMONTH(Settings!$B$3,0)+1,"m")))))&gt;0,(MAX(0,MIN($I353,IF(OR($E353="",Settings!$B$3=""),0,DATEDIF($E353,EOMONTH(Settings!$B$3,0)+1,"m")))))&lt;=$I353),(IFERROR(($F353-$G353)/$I353,0)),0),IF($J353="DDB",IF((MAX(0,MIN($I353,IF(OR($E353="",Settings!$B$3=""),0,DATEDIF($E353,EOMONTH(Settings!$B$3,0)+1,"m")))))=0,0,VDB($F353,$G353,$I353,(MAX(0,MIN($I353,IF(OR($E353="",Settings!$B$3=""),0,DATEDIF($E353,EOMONTH(Settings!$B$3,0)+1,"m")))))-1,(MAX(0,MIN($I353,IF(OR($E353="",Settings!$B$3=""),0,DATEDIF($E353,EOMONTH(Settings!$B$3,0)+1,"m"))))),2,TRUE)),0)))</f>
        <v/>
      </c>
      <c r="Q353" s="13">
        <f>IF($A353="","",IF($J353="SL",(MAX(0,MIN($I353,IF(OR($E353="",Settings!$B$3=""),0,DATEDIF($E353,EOMONTH(Settings!$B$3,0)+1,"m")))))*(IFERROR(($F353-$G353)/$I353,0)),IF($J353="DDB",IF((MAX(0,MIN($I353,IF(OR($E353="",Settings!$B$3=""),0,DATEDIF($E353,EOMONTH(Settings!$B$3,0)+1,"m")))))=0,0,VDB($F353,$G353,$I353,0,(MAX(0,MIN($I353,IF(OR($E353="",Settings!$B$3=""),0,DATEDIF($E353,EOMONTH(Settings!$B$3,0)+1,"m"))))),2,TRUE)),0)))</f>
        <v/>
      </c>
      <c r="R353" s="13">
        <f>IF($A353="","",MAX(0,$F353-$Q353))</f>
        <v/>
      </c>
    </row>
    <row r="354">
      <c r="A354" s="12" t="n"/>
      <c r="B354" s="12" t="n"/>
      <c r="C354" s="12" t="n"/>
      <c r="D354" s="14" t="n"/>
      <c r="E354" s="14" t="n"/>
      <c r="F354" s="13" t="n"/>
      <c r="G354" s="13" t="n"/>
      <c r="H354" s="12" t="n"/>
      <c r="I354" s="12">
        <f>IF($H354="","",$H354*12)</f>
        <v/>
      </c>
      <c r="J354" s="12" t="n"/>
      <c r="K354" s="12" t="n"/>
      <c r="L354" s="12" t="n"/>
      <c r="M354" s="12" t="n"/>
      <c r="N354" s="12" t="n"/>
      <c r="O354" s="12" t="n"/>
      <c r="P354" s="13">
        <f>IF($A354="","",IF($J354="SL",IF(AND((MAX(0,MIN($I354,IF(OR($E354="",Settings!$B$3=""),0,DATEDIF($E354,EOMONTH(Settings!$B$3,0)+1,"m")))))&gt;0,(MAX(0,MIN($I354,IF(OR($E354="",Settings!$B$3=""),0,DATEDIF($E354,EOMONTH(Settings!$B$3,0)+1,"m")))))&lt;=$I354),(IFERROR(($F354-$G354)/$I354,0)),0),IF($J354="DDB",IF((MAX(0,MIN($I354,IF(OR($E354="",Settings!$B$3=""),0,DATEDIF($E354,EOMONTH(Settings!$B$3,0)+1,"m")))))=0,0,VDB($F354,$G354,$I354,(MAX(0,MIN($I354,IF(OR($E354="",Settings!$B$3=""),0,DATEDIF($E354,EOMONTH(Settings!$B$3,0)+1,"m")))))-1,(MAX(0,MIN($I354,IF(OR($E354="",Settings!$B$3=""),0,DATEDIF($E354,EOMONTH(Settings!$B$3,0)+1,"m"))))),2,TRUE)),0)))</f>
        <v/>
      </c>
      <c r="Q354" s="13">
        <f>IF($A354="","",IF($J354="SL",(MAX(0,MIN($I354,IF(OR($E354="",Settings!$B$3=""),0,DATEDIF($E354,EOMONTH(Settings!$B$3,0)+1,"m")))))*(IFERROR(($F354-$G354)/$I354,0)),IF($J354="DDB",IF((MAX(0,MIN($I354,IF(OR($E354="",Settings!$B$3=""),0,DATEDIF($E354,EOMONTH(Settings!$B$3,0)+1,"m")))))=0,0,VDB($F354,$G354,$I354,0,(MAX(0,MIN($I354,IF(OR($E354="",Settings!$B$3=""),0,DATEDIF($E354,EOMONTH(Settings!$B$3,0)+1,"m"))))),2,TRUE)),0)))</f>
        <v/>
      </c>
      <c r="R354" s="13">
        <f>IF($A354="","",MAX(0,$F354-$Q354))</f>
        <v/>
      </c>
    </row>
    <row r="355">
      <c r="A355" s="12" t="n"/>
      <c r="B355" s="12" t="n"/>
      <c r="C355" s="12" t="n"/>
      <c r="D355" s="14" t="n"/>
      <c r="E355" s="14" t="n"/>
      <c r="F355" s="13" t="n"/>
      <c r="G355" s="13" t="n"/>
      <c r="H355" s="12" t="n"/>
      <c r="I355" s="12">
        <f>IF($H355="","",$H355*12)</f>
        <v/>
      </c>
      <c r="J355" s="12" t="n"/>
      <c r="K355" s="12" t="n"/>
      <c r="L355" s="12" t="n"/>
      <c r="M355" s="12" t="n"/>
      <c r="N355" s="12" t="n"/>
      <c r="O355" s="12" t="n"/>
      <c r="P355" s="13">
        <f>IF($A355="","",IF($J355="SL",IF(AND((MAX(0,MIN($I355,IF(OR($E355="",Settings!$B$3=""),0,DATEDIF($E355,EOMONTH(Settings!$B$3,0)+1,"m")))))&gt;0,(MAX(0,MIN($I355,IF(OR($E355="",Settings!$B$3=""),0,DATEDIF($E355,EOMONTH(Settings!$B$3,0)+1,"m")))))&lt;=$I355),(IFERROR(($F355-$G355)/$I355,0)),0),IF($J355="DDB",IF((MAX(0,MIN($I355,IF(OR($E355="",Settings!$B$3=""),0,DATEDIF($E355,EOMONTH(Settings!$B$3,0)+1,"m")))))=0,0,VDB($F355,$G355,$I355,(MAX(0,MIN($I355,IF(OR($E355="",Settings!$B$3=""),0,DATEDIF($E355,EOMONTH(Settings!$B$3,0)+1,"m")))))-1,(MAX(0,MIN($I355,IF(OR($E355="",Settings!$B$3=""),0,DATEDIF($E355,EOMONTH(Settings!$B$3,0)+1,"m"))))),2,TRUE)),0)))</f>
        <v/>
      </c>
      <c r="Q355" s="13">
        <f>IF($A355="","",IF($J355="SL",(MAX(0,MIN($I355,IF(OR($E355="",Settings!$B$3=""),0,DATEDIF($E355,EOMONTH(Settings!$B$3,0)+1,"m")))))*(IFERROR(($F355-$G355)/$I355,0)),IF($J355="DDB",IF((MAX(0,MIN($I355,IF(OR($E355="",Settings!$B$3=""),0,DATEDIF($E355,EOMONTH(Settings!$B$3,0)+1,"m")))))=0,0,VDB($F355,$G355,$I355,0,(MAX(0,MIN($I355,IF(OR($E355="",Settings!$B$3=""),0,DATEDIF($E355,EOMONTH(Settings!$B$3,0)+1,"m"))))),2,TRUE)),0)))</f>
        <v/>
      </c>
      <c r="R355" s="13">
        <f>IF($A355="","",MAX(0,$F355-$Q355))</f>
        <v/>
      </c>
    </row>
    <row r="356">
      <c r="A356" s="12" t="n"/>
      <c r="B356" s="12" t="n"/>
      <c r="C356" s="12" t="n"/>
      <c r="D356" s="14" t="n"/>
      <c r="E356" s="14" t="n"/>
      <c r="F356" s="13" t="n"/>
      <c r="G356" s="13" t="n"/>
      <c r="H356" s="12" t="n"/>
      <c r="I356" s="12">
        <f>IF($H356="","",$H356*12)</f>
        <v/>
      </c>
      <c r="J356" s="12" t="n"/>
      <c r="K356" s="12" t="n"/>
      <c r="L356" s="12" t="n"/>
      <c r="M356" s="12" t="n"/>
      <c r="N356" s="12" t="n"/>
      <c r="O356" s="12" t="n"/>
      <c r="P356" s="13">
        <f>IF($A356="","",IF($J356="SL",IF(AND((MAX(0,MIN($I356,IF(OR($E356="",Settings!$B$3=""),0,DATEDIF($E356,EOMONTH(Settings!$B$3,0)+1,"m")))))&gt;0,(MAX(0,MIN($I356,IF(OR($E356="",Settings!$B$3=""),0,DATEDIF($E356,EOMONTH(Settings!$B$3,0)+1,"m")))))&lt;=$I356),(IFERROR(($F356-$G356)/$I356,0)),0),IF($J356="DDB",IF((MAX(0,MIN($I356,IF(OR($E356="",Settings!$B$3=""),0,DATEDIF($E356,EOMONTH(Settings!$B$3,0)+1,"m")))))=0,0,VDB($F356,$G356,$I356,(MAX(0,MIN($I356,IF(OR($E356="",Settings!$B$3=""),0,DATEDIF($E356,EOMONTH(Settings!$B$3,0)+1,"m")))))-1,(MAX(0,MIN($I356,IF(OR($E356="",Settings!$B$3=""),0,DATEDIF($E356,EOMONTH(Settings!$B$3,0)+1,"m"))))),2,TRUE)),0)))</f>
        <v/>
      </c>
      <c r="Q356" s="13">
        <f>IF($A356="","",IF($J356="SL",(MAX(0,MIN($I356,IF(OR($E356="",Settings!$B$3=""),0,DATEDIF($E356,EOMONTH(Settings!$B$3,0)+1,"m")))))*(IFERROR(($F356-$G356)/$I356,0)),IF($J356="DDB",IF((MAX(0,MIN($I356,IF(OR($E356="",Settings!$B$3=""),0,DATEDIF($E356,EOMONTH(Settings!$B$3,0)+1,"m")))))=0,0,VDB($F356,$G356,$I356,0,(MAX(0,MIN($I356,IF(OR($E356="",Settings!$B$3=""),0,DATEDIF($E356,EOMONTH(Settings!$B$3,0)+1,"m"))))),2,TRUE)),0)))</f>
        <v/>
      </c>
      <c r="R356" s="13">
        <f>IF($A356="","",MAX(0,$F356-$Q356))</f>
        <v/>
      </c>
    </row>
    <row r="357">
      <c r="A357" s="12" t="n"/>
      <c r="B357" s="12" t="n"/>
      <c r="C357" s="12" t="n"/>
      <c r="D357" s="14" t="n"/>
      <c r="E357" s="14" t="n"/>
      <c r="F357" s="13" t="n"/>
      <c r="G357" s="13" t="n"/>
      <c r="H357" s="12" t="n"/>
      <c r="I357" s="12">
        <f>IF($H357="","",$H357*12)</f>
        <v/>
      </c>
      <c r="J357" s="12" t="n"/>
      <c r="K357" s="12" t="n"/>
      <c r="L357" s="12" t="n"/>
      <c r="M357" s="12" t="n"/>
      <c r="N357" s="12" t="n"/>
      <c r="O357" s="12" t="n"/>
      <c r="P357" s="13">
        <f>IF($A357="","",IF($J357="SL",IF(AND((MAX(0,MIN($I357,IF(OR($E357="",Settings!$B$3=""),0,DATEDIF($E357,EOMONTH(Settings!$B$3,0)+1,"m")))))&gt;0,(MAX(0,MIN($I357,IF(OR($E357="",Settings!$B$3=""),0,DATEDIF($E357,EOMONTH(Settings!$B$3,0)+1,"m")))))&lt;=$I357),(IFERROR(($F357-$G357)/$I357,0)),0),IF($J357="DDB",IF((MAX(0,MIN($I357,IF(OR($E357="",Settings!$B$3=""),0,DATEDIF($E357,EOMONTH(Settings!$B$3,0)+1,"m")))))=0,0,VDB($F357,$G357,$I357,(MAX(0,MIN($I357,IF(OR($E357="",Settings!$B$3=""),0,DATEDIF($E357,EOMONTH(Settings!$B$3,0)+1,"m")))))-1,(MAX(0,MIN($I357,IF(OR($E357="",Settings!$B$3=""),0,DATEDIF($E357,EOMONTH(Settings!$B$3,0)+1,"m"))))),2,TRUE)),0)))</f>
        <v/>
      </c>
      <c r="Q357" s="13">
        <f>IF($A357="","",IF($J357="SL",(MAX(0,MIN($I357,IF(OR($E357="",Settings!$B$3=""),0,DATEDIF($E357,EOMONTH(Settings!$B$3,0)+1,"m")))))*(IFERROR(($F357-$G357)/$I357,0)),IF($J357="DDB",IF((MAX(0,MIN($I357,IF(OR($E357="",Settings!$B$3=""),0,DATEDIF($E357,EOMONTH(Settings!$B$3,0)+1,"m")))))=0,0,VDB($F357,$G357,$I357,0,(MAX(0,MIN($I357,IF(OR($E357="",Settings!$B$3=""),0,DATEDIF($E357,EOMONTH(Settings!$B$3,0)+1,"m"))))),2,TRUE)),0)))</f>
        <v/>
      </c>
      <c r="R357" s="13">
        <f>IF($A357="","",MAX(0,$F357-$Q357))</f>
        <v/>
      </c>
    </row>
    <row r="358">
      <c r="A358" s="12" t="n"/>
      <c r="B358" s="12" t="n"/>
      <c r="C358" s="12" t="n"/>
      <c r="D358" s="14" t="n"/>
      <c r="E358" s="14" t="n"/>
      <c r="F358" s="13" t="n"/>
      <c r="G358" s="13" t="n"/>
      <c r="H358" s="12" t="n"/>
      <c r="I358" s="12">
        <f>IF($H358="","",$H358*12)</f>
        <v/>
      </c>
      <c r="J358" s="12" t="n"/>
      <c r="K358" s="12" t="n"/>
      <c r="L358" s="12" t="n"/>
      <c r="M358" s="12" t="n"/>
      <c r="N358" s="12" t="n"/>
      <c r="O358" s="12" t="n"/>
      <c r="P358" s="13">
        <f>IF($A358="","",IF($J358="SL",IF(AND((MAX(0,MIN($I358,IF(OR($E358="",Settings!$B$3=""),0,DATEDIF($E358,EOMONTH(Settings!$B$3,0)+1,"m")))))&gt;0,(MAX(0,MIN($I358,IF(OR($E358="",Settings!$B$3=""),0,DATEDIF($E358,EOMONTH(Settings!$B$3,0)+1,"m")))))&lt;=$I358),(IFERROR(($F358-$G358)/$I358,0)),0),IF($J358="DDB",IF((MAX(0,MIN($I358,IF(OR($E358="",Settings!$B$3=""),0,DATEDIF($E358,EOMONTH(Settings!$B$3,0)+1,"m")))))=0,0,VDB($F358,$G358,$I358,(MAX(0,MIN($I358,IF(OR($E358="",Settings!$B$3=""),0,DATEDIF($E358,EOMONTH(Settings!$B$3,0)+1,"m")))))-1,(MAX(0,MIN($I358,IF(OR($E358="",Settings!$B$3=""),0,DATEDIF($E358,EOMONTH(Settings!$B$3,0)+1,"m"))))),2,TRUE)),0)))</f>
        <v/>
      </c>
      <c r="Q358" s="13">
        <f>IF($A358="","",IF($J358="SL",(MAX(0,MIN($I358,IF(OR($E358="",Settings!$B$3=""),0,DATEDIF($E358,EOMONTH(Settings!$B$3,0)+1,"m")))))*(IFERROR(($F358-$G358)/$I358,0)),IF($J358="DDB",IF((MAX(0,MIN($I358,IF(OR($E358="",Settings!$B$3=""),0,DATEDIF($E358,EOMONTH(Settings!$B$3,0)+1,"m")))))=0,0,VDB($F358,$G358,$I358,0,(MAX(0,MIN($I358,IF(OR($E358="",Settings!$B$3=""),0,DATEDIF($E358,EOMONTH(Settings!$B$3,0)+1,"m"))))),2,TRUE)),0)))</f>
        <v/>
      </c>
      <c r="R358" s="13">
        <f>IF($A358="","",MAX(0,$F358-$Q358))</f>
        <v/>
      </c>
    </row>
    <row r="359">
      <c r="A359" s="12" t="n"/>
      <c r="B359" s="12" t="n"/>
      <c r="C359" s="12" t="n"/>
      <c r="D359" s="14" t="n"/>
      <c r="E359" s="14" t="n"/>
      <c r="F359" s="13" t="n"/>
      <c r="G359" s="13" t="n"/>
      <c r="H359" s="12" t="n"/>
      <c r="I359" s="12">
        <f>IF($H359="","",$H359*12)</f>
        <v/>
      </c>
      <c r="J359" s="12" t="n"/>
      <c r="K359" s="12" t="n"/>
      <c r="L359" s="12" t="n"/>
      <c r="M359" s="12" t="n"/>
      <c r="N359" s="12" t="n"/>
      <c r="O359" s="12" t="n"/>
      <c r="P359" s="13">
        <f>IF($A359="","",IF($J359="SL",IF(AND((MAX(0,MIN($I359,IF(OR($E359="",Settings!$B$3=""),0,DATEDIF($E359,EOMONTH(Settings!$B$3,0)+1,"m")))))&gt;0,(MAX(0,MIN($I359,IF(OR($E359="",Settings!$B$3=""),0,DATEDIF($E359,EOMONTH(Settings!$B$3,0)+1,"m")))))&lt;=$I359),(IFERROR(($F359-$G359)/$I359,0)),0),IF($J359="DDB",IF((MAX(0,MIN($I359,IF(OR($E359="",Settings!$B$3=""),0,DATEDIF($E359,EOMONTH(Settings!$B$3,0)+1,"m")))))=0,0,VDB($F359,$G359,$I359,(MAX(0,MIN($I359,IF(OR($E359="",Settings!$B$3=""),0,DATEDIF($E359,EOMONTH(Settings!$B$3,0)+1,"m")))))-1,(MAX(0,MIN($I359,IF(OR($E359="",Settings!$B$3=""),0,DATEDIF($E359,EOMONTH(Settings!$B$3,0)+1,"m"))))),2,TRUE)),0)))</f>
        <v/>
      </c>
      <c r="Q359" s="13">
        <f>IF($A359="","",IF($J359="SL",(MAX(0,MIN($I359,IF(OR($E359="",Settings!$B$3=""),0,DATEDIF($E359,EOMONTH(Settings!$B$3,0)+1,"m")))))*(IFERROR(($F359-$G359)/$I359,0)),IF($J359="DDB",IF((MAX(0,MIN($I359,IF(OR($E359="",Settings!$B$3=""),0,DATEDIF($E359,EOMONTH(Settings!$B$3,0)+1,"m")))))=0,0,VDB($F359,$G359,$I359,0,(MAX(0,MIN($I359,IF(OR($E359="",Settings!$B$3=""),0,DATEDIF($E359,EOMONTH(Settings!$B$3,0)+1,"m"))))),2,TRUE)),0)))</f>
        <v/>
      </c>
      <c r="R359" s="13">
        <f>IF($A359="","",MAX(0,$F359-$Q359))</f>
        <v/>
      </c>
    </row>
    <row r="360">
      <c r="A360" s="12" t="n"/>
      <c r="B360" s="12" t="n"/>
      <c r="C360" s="12" t="n"/>
      <c r="D360" s="14" t="n"/>
      <c r="E360" s="14" t="n"/>
      <c r="F360" s="13" t="n"/>
      <c r="G360" s="13" t="n"/>
      <c r="H360" s="12" t="n"/>
      <c r="I360" s="12">
        <f>IF($H360="","",$H360*12)</f>
        <v/>
      </c>
      <c r="J360" s="12" t="n"/>
      <c r="K360" s="12" t="n"/>
      <c r="L360" s="12" t="n"/>
      <c r="M360" s="12" t="n"/>
      <c r="N360" s="12" t="n"/>
      <c r="O360" s="12" t="n"/>
      <c r="P360" s="13">
        <f>IF($A360="","",IF($J360="SL",IF(AND((MAX(0,MIN($I360,IF(OR($E360="",Settings!$B$3=""),0,DATEDIF($E360,EOMONTH(Settings!$B$3,0)+1,"m")))))&gt;0,(MAX(0,MIN($I360,IF(OR($E360="",Settings!$B$3=""),0,DATEDIF($E360,EOMONTH(Settings!$B$3,0)+1,"m")))))&lt;=$I360),(IFERROR(($F360-$G360)/$I360,0)),0),IF($J360="DDB",IF((MAX(0,MIN($I360,IF(OR($E360="",Settings!$B$3=""),0,DATEDIF($E360,EOMONTH(Settings!$B$3,0)+1,"m")))))=0,0,VDB($F360,$G360,$I360,(MAX(0,MIN($I360,IF(OR($E360="",Settings!$B$3=""),0,DATEDIF($E360,EOMONTH(Settings!$B$3,0)+1,"m")))))-1,(MAX(0,MIN($I360,IF(OR($E360="",Settings!$B$3=""),0,DATEDIF($E360,EOMONTH(Settings!$B$3,0)+1,"m"))))),2,TRUE)),0)))</f>
        <v/>
      </c>
      <c r="Q360" s="13">
        <f>IF($A360="","",IF($J360="SL",(MAX(0,MIN($I360,IF(OR($E360="",Settings!$B$3=""),0,DATEDIF($E360,EOMONTH(Settings!$B$3,0)+1,"m")))))*(IFERROR(($F360-$G360)/$I360,0)),IF($J360="DDB",IF((MAX(0,MIN($I360,IF(OR($E360="",Settings!$B$3=""),0,DATEDIF($E360,EOMONTH(Settings!$B$3,0)+1,"m")))))=0,0,VDB($F360,$G360,$I360,0,(MAX(0,MIN($I360,IF(OR($E360="",Settings!$B$3=""),0,DATEDIF($E360,EOMONTH(Settings!$B$3,0)+1,"m"))))),2,TRUE)),0)))</f>
        <v/>
      </c>
      <c r="R360" s="13">
        <f>IF($A360="","",MAX(0,$F360-$Q360))</f>
        <v/>
      </c>
    </row>
    <row r="361">
      <c r="A361" s="12" t="n"/>
      <c r="B361" s="12" t="n"/>
      <c r="C361" s="12" t="n"/>
      <c r="D361" s="14" t="n"/>
      <c r="E361" s="14" t="n"/>
      <c r="F361" s="13" t="n"/>
      <c r="G361" s="13" t="n"/>
      <c r="H361" s="12" t="n"/>
      <c r="I361" s="12">
        <f>IF($H361="","",$H361*12)</f>
        <v/>
      </c>
      <c r="J361" s="12" t="n"/>
      <c r="K361" s="12" t="n"/>
      <c r="L361" s="12" t="n"/>
      <c r="M361" s="12" t="n"/>
      <c r="N361" s="12" t="n"/>
      <c r="O361" s="12" t="n"/>
      <c r="P361" s="13">
        <f>IF($A361="","",IF($J361="SL",IF(AND((MAX(0,MIN($I361,IF(OR($E361="",Settings!$B$3=""),0,DATEDIF($E361,EOMONTH(Settings!$B$3,0)+1,"m")))))&gt;0,(MAX(0,MIN($I361,IF(OR($E361="",Settings!$B$3=""),0,DATEDIF($E361,EOMONTH(Settings!$B$3,0)+1,"m")))))&lt;=$I361),(IFERROR(($F361-$G361)/$I361,0)),0),IF($J361="DDB",IF((MAX(0,MIN($I361,IF(OR($E361="",Settings!$B$3=""),0,DATEDIF($E361,EOMONTH(Settings!$B$3,0)+1,"m")))))=0,0,VDB($F361,$G361,$I361,(MAX(0,MIN($I361,IF(OR($E361="",Settings!$B$3=""),0,DATEDIF($E361,EOMONTH(Settings!$B$3,0)+1,"m")))))-1,(MAX(0,MIN($I361,IF(OR($E361="",Settings!$B$3=""),0,DATEDIF($E361,EOMONTH(Settings!$B$3,0)+1,"m"))))),2,TRUE)),0)))</f>
        <v/>
      </c>
      <c r="Q361" s="13">
        <f>IF($A361="","",IF($J361="SL",(MAX(0,MIN($I361,IF(OR($E361="",Settings!$B$3=""),0,DATEDIF($E361,EOMONTH(Settings!$B$3,0)+1,"m")))))*(IFERROR(($F361-$G361)/$I361,0)),IF($J361="DDB",IF((MAX(0,MIN($I361,IF(OR($E361="",Settings!$B$3=""),0,DATEDIF($E361,EOMONTH(Settings!$B$3,0)+1,"m")))))=0,0,VDB($F361,$G361,$I361,0,(MAX(0,MIN($I361,IF(OR($E361="",Settings!$B$3=""),0,DATEDIF($E361,EOMONTH(Settings!$B$3,0)+1,"m"))))),2,TRUE)),0)))</f>
        <v/>
      </c>
      <c r="R361" s="13">
        <f>IF($A361="","",MAX(0,$F361-$Q361))</f>
        <v/>
      </c>
    </row>
    <row r="362">
      <c r="A362" s="12" t="n"/>
      <c r="B362" s="12" t="n"/>
      <c r="C362" s="12" t="n"/>
      <c r="D362" s="14" t="n"/>
      <c r="E362" s="14" t="n"/>
      <c r="F362" s="13" t="n"/>
      <c r="G362" s="13" t="n"/>
      <c r="H362" s="12" t="n"/>
      <c r="I362" s="12">
        <f>IF($H362="","",$H362*12)</f>
        <v/>
      </c>
      <c r="J362" s="12" t="n"/>
      <c r="K362" s="12" t="n"/>
      <c r="L362" s="12" t="n"/>
      <c r="M362" s="12" t="n"/>
      <c r="N362" s="12" t="n"/>
      <c r="O362" s="12" t="n"/>
      <c r="P362" s="13">
        <f>IF($A362="","",IF($J362="SL",IF(AND((MAX(0,MIN($I362,IF(OR($E362="",Settings!$B$3=""),0,DATEDIF($E362,EOMONTH(Settings!$B$3,0)+1,"m")))))&gt;0,(MAX(0,MIN($I362,IF(OR($E362="",Settings!$B$3=""),0,DATEDIF($E362,EOMONTH(Settings!$B$3,0)+1,"m")))))&lt;=$I362),(IFERROR(($F362-$G362)/$I362,0)),0),IF($J362="DDB",IF((MAX(0,MIN($I362,IF(OR($E362="",Settings!$B$3=""),0,DATEDIF($E362,EOMONTH(Settings!$B$3,0)+1,"m")))))=0,0,VDB($F362,$G362,$I362,(MAX(0,MIN($I362,IF(OR($E362="",Settings!$B$3=""),0,DATEDIF($E362,EOMONTH(Settings!$B$3,0)+1,"m")))))-1,(MAX(0,MIN($I362,IF(OR($E362="",Settings!$B$3=""),0,DATEDIF($E362,EOMONTH(Settings!$B$3,0)+1,"m"))))),2,TRUE)),0)))</f>
        <v/>
      </c>
      <c r="Q362" s="13">
        <f>IF($A362="","",IF($J362="SL",(MAX(0,MIN($I362,IF(OR($E362="",Settings!$B$3=""),0,DATEDIF($E362,EOMONTH(Settings!$B$3,0)+1,"m")))))*(IFERROR(($F362-$G362)/$I362,0)),IF($J362="DDB",IF((MAX(0,MIN($I362,IF(OR($E362="",Settings!$B$3=""),0,DATEDIF($E362,EOMONTH(Settings!$B$3,0)+1,"m")))))=0,0,VDB($F362,$G362,$I362,0,(MAX(0,MIN($I362,IF(OR($E362="",Settings!$B$3=""),0,DATEDIF($E362,EOMONTH(Settings!$B$3,0)+1,"m"))))),2,TRUE)),0)))</f>
        <v/>
      </c>
      <c r="R362" s="13">
        <f>IF($A362="","",MAX(0,$F362-$Q362))</f>
        <v/>
      </c>
    </row>
    <row r="363">
      <c r="A363" s="12" t="n"/>
      <c r="B363" s="12" t="n"/>
      <c r="C363" s="12" t="n"/>
      <c r="D363" s="14" t="n"/>
      <c r="E363" s="14" t="n"/>
      <c r="F363" s="13" t="n"/>
      <c r="G363" s="13" t="n"/>
      <c r="H363" s="12" t="n"/>
      <c r="I363" s="12">
        <f>IF($H363="","",$H363*12)</f>
        <v/>
      </c>
      <c r="J363" s="12" t="n"/>
      <c r="K363" s="12" t="n"/>
      <c r="L363" s="12" t="n"/>
      <c r="M363" s="12" t="n"/>
      <c r="N363" s="12" t="n"/>
      <c r="O363" s="12" t="n"/>
      <c r="P363" s="13">
        <f>IF($A363="","",IF($J363="SL",IF(AND((MAX(0,MIN($I363,IF(OR($E363="",Settings!$B$3=""),0,DATEDIF($E363,EOMONTH(Settings!$B$3,0)+1,"m")))))&gt;0,(MAX(0,MIN($I363,IF(OR($E363="",Settings!$B$3=""),0,DATEDIF($E363,EOMONTH(Settings!$B$3,0)+1,"m")))))&lt;=$I363),(IFERROR(($F363-$G363)/$I363,0)),0),IF($J363="DDB",IF((MAX(0,MIN($I363,IF(OR($E363="",Settings!$B$3=""),0,DATEDIF($E363,EOMONTH(Settings!$B$3,0)+1,"m")))))=0,0,VDB($F363,$G363,$I363,(MAX(0,MIN($I363,IF(OR($E363="",Settings!$B$3=""),0,DATEDIF($E363,EOMONTH(Settings!$B$3,0)+1,"m")))))-1,(MAX(0,MIN($I363,IF(OR($E363="",Settings!$B$3=""),0,DATEDIF($E363,EOMONTH(Settings!$B$3,0)+1,"m"))))),2,TRUE)),0)))</f>
        <v/>
      </c>
      <c r="Q363" s="13">
        <f>IF($A363="","",IF($J363="SL",(MAX(0,MIN($I363,IF(OR($E363="",Settings!$B$3=""),0,DATEDIF($E363,EOMONTH(Settings!$B$3,0)+1,"m")))))*(IFERROR(($F363-$G363)/$I363,0)),IF($J363="DDB",IF((MAX(0,MIN($I363,IF(OR($E363="",Settings!$B$3=""),0,DATEDIF($E363,EOMONTH(Settings!$B$3,0)+1,"m")))))=0,0,VDB($F363,$G363,$I363,0,(MAX(0,MIN($I363,IF(OR($E363="",Settings!$B$3=""),0,DATEDIF($E363,EOMONTH(Settings!$B$3,0)+1,"m"))))),2,TRUE)),0)))</f>
        <v/>
      </c>
      <c r="R363" s="13">
        <f>IF($A363="","",MAX(0,$F363-$Q363))</f>
        <v/>
      </c>
    </row>
    <row r="364">
      <c r="A364" s="12" t="n"/>
      <c r="B364" s="12" t="n"/>
      <c r="C364" s="12" t="n"/>
      <c r="D364" s="14" t="n"/>
      <c r="E364" s="14" t="n"/>
      <c r="F364" s="13" t="n"/>
      <c r="G364" s="13" t="n"/>
      <c r="H364" s="12" t="n"/>
      <c r="I364" s="12">
        <f>IF($H364="","",$H364*12)</f>
        <v/>
      </c>
      <c r="J364" s="12" t="n"/>
      <c r="K364" s="12" t="n"/>
      <c r="L364" s="12" t="n"/>
      <c r="M364" s="12" t="n"/>
      <c r="N364" s="12" t="n"/>
      <c r="O364" s="12" t="n"/>
      <c r="P364" s="13">
        <f>IF($A364="","",IF($J364="SL",IF(AND((MAX(0,MIN($I364,IF(OR($E364="",Settings!$B$3=""),0,DATEDIF($E364,EOMONTH(Settings!$B$3,0)+1,"m")))))&gt;0,(MAX(0,MIN($I364,IF(OR($E364="",Settings!$B$3=""),0,DATEDIF($E364,EOMONTH(Settings!$B$3,0)+1,"m")))))&lt;=$I364),(IFERROR(($F364-$G364)/$I364,0)),0),IF($J364="DDB",IF((MAX(0,MIN($I364,IF(OR($E364="",Settings!$B$3=""),0,DATEDIF($E364,EOMONTH(Settings!$B$3,0)+1,"m")))))=0,0,VDB($F364,$G364,$I364,(MAX(0,MIN($I364,IF(OR($E364="",Settings!$B$3=""),0,DATEDIF($E364,EOMONTH(Settings!$B$3,0)+1,"m")))))-1,(MAX(0,MIN($I364,IF(OR($E364="",Settings!$B$3=""),0,DATEDIF($E364,EOMONTH(Settings!$B$3,0)+1,"m"))))),2,TRUE)),0)))</f>
        <v/>
      </c>
      <c r="Q364" s="13">
        <f>IF($A364="","",IF($J364="SL",(MAX(0,MIN($I364,IF(OR($E364="",Settings!$B$3=""),0,DATEDIF($E364,EOMONTH(Settings!$B$3,0)+1,"m")))))*(IFERROR(($F364-$G364)/$I364,0)),IF($J364="DDB",IF((MAX(0,MIN($I364,IF(OR($E364="",Settings!$B$3=""),0,DATEDIF($E364,EOMONTH(Settings!$B$3,0)+1,"m")))))=0,0,VDB($F364,$G364,$I364,0,(MAX(0,MIN($I364,IF(OR($E364="",Settings!$B$3=""),0,DATEDIF($E364,EOMONTH(Settings!$B$3,0)+1,"m"))))),2,TRUE)),0)))</f>
        <v/>
      </c>
      <c r="R364" s="13">
        <f>IF($A364="","",MAX(0,$F364-$Q364))</f>
        <v/>
      </c>
    </row>
    <row r="365">
      <c r="A365" s="12" t="n"/>
      <c r="B365" s="12" t="n"/>
      <c r="C365" s="12" t="n"/>
      <c r="D365" s="14" t="n"/>
      <c r="E365" s="14" t="n"/>
      <c r="F365" s="13" t="n"/>
      <c r="G365" s="13" t="n"/>
      <c r="H365" s="12" t="n"/>
      <c r="I365" s="12">
        <f>IF($H365="","",$H365*12)</f>
        <v/>
      </c>
      <c r="J365" s="12" t="n"/>
      <c r="K365" s="12" t="n"/>
      <c r="L365" s="12" t="n"/>
      <c r="M365" s="12" t="n"/>
      <c r="N365" s="12" t="n"/>
      <c r="O365" s="12" t="n"/>
      <c r="P365" s="13">
        <f>IF($A365="","",IF($J365="SL",IF(AND((MAX(0,MIN($I365,IF(OR($E365="",Settings!$B$3=""),0,DATEDIF($E365,EOMONTH(Settings!$B$3,0)+1,"m")))))&gt;0,(MAX(0,MIN($I365,IF(OR($E365="",Settings!$B$3=""),0,DATEDIF($E365,EOMONTH(Settings!$B$3,0)+1,"m")))))&lt;=$I365),(IFERROR(($F365-$G365)/$I365,0)),0),IF($J365="DDB",IF((MAX(0,MIN($I365,IF(OR($E365="",Settings!$B$3=""),0,DATEDIF($E365,EOMONTH(Settings!$B$3,0)+1,"m")))))=0,0,VDB($F365,$G365,$I365,(MAX(0,MIN($I365,IF(OR($E365="",Settings!$B$3=""),0,DATEDIF($E365,EOMONTH(Settings!$B$3,0)+1,"m")))))-1,(MAX(0,MIN($I365,IF(OR($E365="",Settings!$B$3=""),0,DATEDIF($E365,EOMONTH(Settings!$B$3,0)+1,"m"))))),2,TRUE)),0)))</f>
        <v/>
      </c>
      <c r="Q365" s="13">
        <f>IF($A365="","",IF($J365="SL",(MAX(0,MIN($I365,IF(OR($E365="",Settings!$B$3=""),0,DATEDIF($E365,EOMONTH(Settings!$B$3,0)+1,"m")))))*(IFERROR(($F365-$G365)/$I365,0)),IF($J365="DDB",IF((MAX(0,MIN($I365,IF(OR($E365="",Settings!$B$3=""),0,DATEDIF($E365,EOMONTH(Settings!$B$3,0)+1,"m")))))=0,0,VDB($F365,$G365,$I365,0,(MAX(0,MIN($I365,IF(OR($E365="",Settings!$B$3=""),0,DATEDIF($E365,EOMONTH(Settings!$B$3,0)+1,"m"))))),2,TRUE)),0)))</f>
        <v/>
      </c>
      <c r="R365" s="13">
        <f>IF($A365="","",MAX(0,$F365-$Q365))</f>
        <v/>
      </c>
    </row>
    <row r="366">
      <c r="A366" s="12" t="n"/>
      <c r="B366" s="12" t="n"/>
      <c r="C366" s="12" t="n"/>
      <c r="D366" s="14" t="n"/>
      <c r="E366" s="14" t="n"/>
      <c r="F366" s="13" t="n"/>
      <c r="G366" s="13" t="n"/>
      <c r="H366" s="12" t="n"/>
      <c r="I366" s="12">
        <f>IF($H366="","",$H366*12)</f>
        <v/>
      </c>
      <c r="J366" s="12" t="n"/>
      <c r="K366" s="12" t="n"/>
      <c r="L366" s="12" t="n"/>
      <c r="M366" s="12" t="n"/>
      <c r="N366" s="12" t="n"/>
      <c r="O366" s="12" t="n"/>
      <c r="P366" s="13">
        <f>IF($A366="","",IF($J366="SL",IF(AND((MAX(0,MIN($I366,IF(OR($E366="",Settings!$B$3=""),0,DATEDIF($E366,EOMONTH(Settings!$B$3,0)+1,"m")))))&gt;0,(MAX(0,MIN($I366,IF(OR($E366="",Settings!$B$3=""),0,DATEDIF($E366,EOMONTH(Settings!$B$3,0)+1,"m")))))&lt;=$I366),(IFERROR(($F366-$G366)/$I366,0)),0),IF($J366="DDB",IF((MAX(0,MIN($I366,IF(OR($E366="",Settings!$B$3=""),0,DATEDIF($E366,EOMONTH(Settings!$B$3,0)+1,"m")))))=0,0,VDB($F366,$G366,$I366,(MAX(0,MIN($I366,IF(OR($E366="",Settings!$B$3=""),0,DATEDIF($E366,EOMONTH(Settings!$B$3,0)+1,"m")))))-1,(MAX(0,MIN($I366,IF(OR($E366="",Settings!$B$3=""),0,DATEDIF($E366,EOMONTH(Settings!$B$3,0)+1,"m"))))),2,TRUE)),0)))</f>
        <v/>
      </c>
      <c r="Q366" s="13">
        <f>IF($A366="","",IF($J366="SL",(MAX(0,MIN($I366,IF(OR($E366="",Settings!$B$3=""),0,DATEDIF($E366,EOMONTH(Settings!$B$3,0)+1,"m")))))*(IFERROR(($F366-$G366)/$I366,0)),IF($J366="DDB",IF((MAX(0,MIN($I366,IF(OR($E366="",Settings!$B$3=""),0,DATEDIF($E366,EOMONTH(Settings!$B$3,0)+1,"m")))))=0,0,VDB($F366,$G366,$I366,0,(MAX(0,MIN($I366,IF(OR($E366="",Settings!$B$3=""),0,DATEDIF($E366,EOMONTH(Settings!$B$3,0)+1,"m"))))),2,TRUE)),0)))</f>
        <v/>
      </c>
      <c r="R366" s="13">
        <f>IF($A366="","",MAX(0,$F366-$Q366))</f>
        <v/>
      </c>
    </row>
    <row r="367">
      <c r="A367" s="12" t="n"/>
      <c r="B367" s="12" t="n"/>
      <c r="C367" s="12" t="n"/>
      <c r="D367" s="14" t="n"/>
      <c r="E367" s="14" t="n"/>
      <c r="F367" s="13" t="n"/>
      <c r="G367" s="13" t="n"/>
      <c r="H367" s="12" t="n"/>
      <c r="I367" s="12">
        <f>IF($H367="","",$H367*12)</f>
        <v/>
      </c>
      <c r="J367" s="12" t="n"/>
      <c r="K367" s="12" t="n"/>
      <c r="L367" s="12" t="n"/>
      <c r="M367" s="12" t="n"/>
      <c r="N367" s="12" t="n"/>
      <c r="O367" s="12" t="n"/>
      <c r="P367" s="13">
        <f>IF($A367="","",IF($J367="SL",IF(AND((MAX(0,MIN($I367,IF(OR($E367="",Settings!$B$3=""),0,DATEDIF($E367,EOMONTH(Settings!$B$3,0)+1,"m")))))&gt;0,(MAX(0,MIN($I367,IF(OR($E367="",Settings!$B$3=""),0,DATEDIF($E367,EOMONTH(Settings!$B$3,0)+1,"m")))))&lt;=$I367),(IFERROR(($F367-$G367)/$I367,0)),0),IF($J367="DDB",IF((MAX(0,MIN($I367,IF(OR($E367="",Settings!$B$3=""),0,DATEDIF($E367,EOMONTH(Settings!$B$3,0)+1,"m")))))=0,0,VDB($F367,$G367,$I367,(MAX(0,MIN($I367,IF(OR($E367="",Settings!$B$3=""),0,DATEDIF($E367,EOMONTH(Settings!$B$3,0)+1,"m")))))-1,(MAX(0,MIN($I367,IF(OR($E367="",Settings!$B$3=""),0,DATEDIF($E367,EOMONTH(Settings!$B$3,0)+1,"m"))))),2,TRUE)),0)))</f>
        <v/>
      </c>
      <c r="Q367" s="13">
        <f>IF($A367="","",IF($J367="SL",(MAX(0,MIN($I367,IF(OR($E367="",Settings!$B$3=""),0,DATEDIF($E367,EOMONTH(Settings!$B$3,0)+1,"m")))))*(IFERROR(($F367-$G367)/$I367,0)),IF($J367="DDB",IF((MAX(0,MIN($I367,IF(OR($E367="",Settings!$B$3=""),0,DATEDIF($E367,EOMONTH(Settings!$B$3,0)+1,"m")))))=0,0,VDB($F367,$G367,$I367,0,(MAX(0,MIN($I367,IF(OR($E367="",Settings!$B$3=""),0,DATEDIF($E367,EOMONTH(Settings!$B$3,0)+1,"m"))))),2,TRUE)),0)))</f>
        <v/>
      </c>
      <c r="R367" s="13">
        <f>IF($A367="","",MAX(0,$F367-$Q367))</f>
        <v/>
      </c>
    </row>
    <row r="368">
      <c r="A368" s="12" t="n"/>
      <c r="B368" s="12" t="n"/>
      <c r="C368" s="12" t="n"/>
      <c r="D368" s="14" t="n"/>
      <c r="E368" s="14" t="n"/>
      <c r="F368" s="13" t="n"/>
      <c r="G368" s="13" t="n"/>
      <c r="H368" s="12" t="n"/>
      <c r="I368" s="12">
        <f>IF($H368="","",$H368*12)</f>
        <v/>
      </c>
      <c r="J368" s="12" t="n"/>
      <c r="K368" s="12" t="n"/>
      <c r="L368" s="12" t="n"/>
      <c r="M368" s="12" t="n"/>
      <c r="N368" s="12" t="n"/>
      <c r="O368" s="12" t="n"/>
      <c r="P368" s="13">
        <f>IF($A368="","",IF($J368="SL",IF(AND((MAX(0,MIN($I368,IF(OR($E368="",Settings!$B$3=""),0,DATEDIF($E368,EOMONTH(Settings!$B$3,0)+1,"m")))))&gt;0,(MAX(0,MIN($I368,IF(OR($E368="",Settings!$B$3=""),0,DATEDIF($E368,EOMONTH(Settings!$B$3,0)+1,"m")))))&lt;=$I368),(IFERROR(($F368-$G368)/$I368,0)),0),IF($J368="DDB",IF((MAX(0,MIN($I368,IF(OR($E368="",Settings!$B$3=""),0,DATEDIF($E368,EOMONTH(Settings!$B$3,0)+1,"m")))))=0,0,VDB($F368,$G368,$I368,(MAX(0,MIN($I368,IF(OR($E368="",Settings!$B$3=""),0,DATEDIF($E368,EOMONTH(Settings!$B$3,0)+1,"m")))))-1,(MAX(0,MIN($I368,IF(OR($E368="",Settings!$B$3=""),0,DATEDIF($E368,EOMONTH(Settings!$B$3,0)+1,"m"))))),2,TRUE)),0)))</f>
        <v/>
      </c>
      <c r="Q368" s="13">
        <f>IF($A368="","",IF($J368="SL",(MAX(0,MIN($I368,IF(OR($E368="",Settings!$B$3=""),0,DATEDIF($E368,EOMONTH(Settings!$B$3,0)+1,"m")))))*(IFERROR(($F368-$G368)/$I368,0)),IF($J368="DDB",IF((MAX(0,MIN($I368,IF(OR($E368="",Settings!$B$3=""),0,DATEDIF($E368,EOMONTH(Settings!$B$3,0)+1,"m")))))=0,0,VDB($F368,$G368,$I368,0,(MAX(0,MIN($I368,IF(OR($E368="",Settings!$B$3=""),0,DATEDIF($E368,EOMONTH(Settings!$B$3,0)+1,"m"))))),2,TRUE)),0)))</f>
        <v/>
      </c>
      <c r="R368" s="13">
        <f>IF($A368="","",MAX(0,$F368-$Q368))</f>
        <v/>
      </c>
    </row>
    <row r="369">
      <c r="A369" s="12" t="n"/>
      <c r="B369" s="12" t="n"/>
      <c r="C369" s="12" t="n"/>
      <c r="D369" s="14" t="n"/>
      <c r="E369" s="14" t="n"/>
      <c r="F369" s="13" t="n"/>
      <c r="G369" s="13" t="n"/>
      <c r="H369" s="12" t="n"/>
      <c r="I369" s="12">
        <f>IF($H369="","",$H369*12)</f>
        <v/>
      </c>
      <c r="J369" s="12" t="n"/>
      <c r="K369" s="12" t="n"/>
      <c r="L369" s="12" t="n"/>
      <c r="M369" s="12" t="n"/>
      <c r="N369" s="12" t="n"/>
      <c r="O369" s="12" t="n"/>
      <c r="P369" s="13">
        <f>IF($A369="","",IF($J369="SL",IF(AND((MAX(0,MIN($I369,IF(OR($E369="",Settings!$B$3=""),0,DATEDIF($E369,EOMONTH(Settings!$B$3,0)+1,"m")))))&gt;0,(MAX(0,MIN($I369,IF(OR($E369="",Settings!$B$3=""),0,DATEDIF($E369,EOMONTH(Settings!$B$3,0)+1,"m")))))&lt;=$I369),(IFERROR(($F369-$G369)/$I369,0)),0),IF($J369="DDB",IF((MAX(0,MIN($I369,IF(OR($E369="",Settings!$B$3=""),0,DATEDIF($E369,EOMONTH(Settings!$B$3,0)+1,"m")))))=0,0,VDB($F369,$G369,$I369,(MAX(0,MIN($I369,IF(OR($E369="",Settings!$B$3=""),0,DATEDIF($E369,EOMONTH(Settings!$B$3,0)+1,"m")))))-1,(MAX(0,MIN($I369,IF(OR($E369="",Settings!$B$3=""),0,DATEDIF($E369,EOMONTH(Settings!$B$3,0)+1,"m"))))),2,TRUE)),0)))</f>
        <v/>
      </c>
      <c r="Q369" s="13">
        <f>IF($A369="","",IF($J369="SL",(MAX(0,MIN($I369,IF(OR($E369="",Settings!$B$3=""),0,DATEDIF($E369,EOMONTH(Settings!$B$3,0)+1,"m")))))*(IFERROR(($F369-$G369)/$I369,0)),IF($J369="DDB",IF((MAX(0,MIN($I369,IF(OR($E369="",Settings!$B$3=""),0,DATEDIF($E369,EOMONTH(Settings!$B$3,0)+1,"m")))))=0,0,VDB($F369,$G369,$I369,0,(MAX(0,MIN($I369,IF(OR($E369="",Settings!$B$3=""),0,DATEDIF($E369,EOMONTH(Settings!$B$3,0)+1,"m"))))),2,TRUE)),0)))</f>
        <v/>
      </c>
      <c r="R369" s="13">
        <f>IF($A369="","",MAX(0,$F369-$Q369))</f>
        <v/>
      </c>
    </row>
    <row r="370">
      <c r="A370" s="12" t="n"/>
      <c r="B370" s="12" t="n"/>
      <c r="C370" s="12" t="n"/>
      <c r="D370" s="14" t="n"/>
      <c r="E370" s="14" t="n"/>
      <c r="F370" s="13" t="n"/>
      <c r="G370" s="13" t="n"/>
      <c r="H370" s="12" t="n"/>
      <c r="I370" s="12">
        <f>IF($H370="","",$H370*12)</f>
        <v/>
      </c>
      <c r="J370" s="12" t="n"/>
      <c r="K370" s="12" t="n"/>
      <c r="L370" s="12" t="n"/>
      <c r="M370" s="12" t="n"/>
      <c r="N370" s="12" t="n"/>
      <c r="O370" s="12" t="n"/>
      <c r="P370" s="13">
        <f>IF($A370="","",IF($J370="SL",IF(AND((MAX(0,MIN($I370,IF(OR($E370="",Settings!$B$3=""),0,DATEDIF($E370,EOMONTH(Settings!$B$3,0)+1,"m")))))&gt;0,(MAX(0,MIN($I370,IF(OR($E370="",Settings!$B$3=""),0,DATEDIF($E370,EOMONTH(Settings!$B$3,0)+1,"m")))))&lt;=$I370),(IFERROR(($F370-$G370)/$I370,0)),0),IF($J370="DDB",IF((MAX(0,MIN($I370,IF(OR($E370="",Settings!$B$3=""),0,DATEDIF($E370,EOMONTH(Settings!$B$3,0)+1,"m")))))=0,0,VDB($F370,$G370,$I370,(MAX(0,MIN($I370,IF(OR($E370="",Settings!$B$3=""),0,DATEDIF($E370,EOMONTH(Settings!$B$3,0)+1,"m")))))-1,(MAX(0,MIN($I370,IF(OR($E370="",Settings!$B$3=""),0,DATEDIF($E370,EOMONTH(Settings!$B$3,0)+1,"m"))))),2,TRUE)),0)))</f>
        <v/>
      </c>
      <c r="Q370" s="13">
        <f>IF($A370="","",IF($J370="SL",(MAX(0,MIN($I370,IF(OR($E370="",Settings!$B$3=""),0,DATEDIF($E370,EOMONTH(Settings!$B$3,0)+1,"m")))))*(IFERROR(($F370-$G370)/$I370,0)),IF($J370="DDB",IF((MAX(0,MIN($I370,IF(OR($E370="",Settings!$B$3=""),0,DATEDIF($E370,EOMONTH(Settings!$B$3,0)+1,"m")))))=0,0,VDB($F370,$G370,$I370,0,(MAX(0,MIN($I370,IF(OR($E370="",Settings!$B$3=""),0,DATEDIF($E370,EOMONTH(Settings!$B$3,0)+1,"m"))))),2,TRUE)),0)))</f>
        <v/>
      </c>
      <c r="R370" s="13">
        <f>IF($A370="","",MAX(0,$F370-$Q370))</f>
        <v/>
      </c>
    </row>
    <row r="371">
      <c r="A371" s="12" t="n"/>
      <c r="B371" s="12" t="n"/>
      <c r="C371" s="12" t="n"/>
      <c r="D371" s="14" t="n"/>
      <c r="E371" s="14" t="n"/>
      <c r="F371" s="13" t="n"/>
      <c r="G371" s="13" t="n"/>
      <c r="H371" s="12" t="n"/>
      <c r="I371" s="12">
        <f>IF($H371="","",$H371*12)</f>
        <v/>
      </c>
      <c r="J371" s="12" t="n"/>
      <c r="K371" s="12" t="n"/>
      <c r="L371" s="12" t="n"/>
      <c r="M371" s="12" t="n"/>
      <c r="N371" s="12" t="n"/>
      <c r="O371" s="12" t="n"/>
      <c r="P371" s="13">
        <f>IF($A371="","",IF($J371="SL",IF(AND((MAX(0,MIN($I371,IF(OR($E371="",Settings!$B$3=""),0,DATEDIF($E371,EOMONTH(Settings!$B$3,0)+1,"m")))))&gt;0,(MAX(0,MIN($I371,IF(OR($E371="",Settings!$B$3=""),0,DATEDIF($E371,EOMONTH(Settings!$B$3,0)+1,"m")))))&lt;=$I371),(IFERROR(($F371-$G371)/$I371,0)),0),IF($J371="DDB",IF((MAX(0,MIN($I371,IF(OR($E371="",Settings!$B$3=""),0,DATEDIF($E371,EOMONTH(Settings!$B$3,0)+1,"m")))))=0,0,VDB($F371,$G371,$I371,(MAX(0,MIN($I371,IF(OR($E371="",Settings!$B$3=""),0,DATEDIF($E371,EOMONTH(Settings!$B$3,0)+1,"m")))))-1,(MAX(0,MIN($I371,IF(OR($E371="",Settings!$B$3=""),0,DATEDIF($E371,EOMONTH(Settings!$B$3,0)+1,"m"))))),2,TRUE)),0)))</f>
        <v/>
      </c>
      <c r="Q371" s="13">
        <f>IF($A371="","",IF($J371="SL",(MAX(0,MIN($I371,IF(OR($E371="",Settings!$B$3=""),0,DATEDIF($E371,EOMONTH(Settings!$B$3,0)+1,"m")))))*(IFERROR(($F371-$G371)/$I371,0)),IF($J371="DDB",IF((MAX(0,MIN($I371,IF(OR($E371="",Settings!$B$3=""),0,DATEDIF($E371,EOMONTH(Settings!$B$3,0)+1,"m")))))=0,0,VDB($F371,$G371,$I371,0,(MAX(0,MIN($I371,IF(OR($E371="",Settings!$B$3=""),0,DATEDIF($E371,EOMONTH(Settings!$B$3,0)+1,"m"))))),2,TRUE)),0)))</f>
        <v/>
      </c>
      <c r="R371" s="13">
        <f>IF($A371="","",MAX(0,$F371-$Q371))</f>
        <v/>
      </c>
    </row>
    <row r="372">
      <c r="A372" s="12" t="n"/>
      <c r="B372" s="12" t="n"/>
      <c r="C372" s="12" t="n"/>
      <c r="D372" s="14" t="n"/>
      <c r="E372" s="14" t="n"/>
      <c r="F372" s="13" t="n"/>
      <c r="G372" s="13" t="n"/>
      <c r="H372" s="12" t="n"/>
      <c r="I372" s="12">
        <f>IF($H372="","",$H372*12)</f>
        <v/>
      </c>
      <c r="J372" s="12" t="n"/>
      <c r="K372" s="12" t="n"/>
      <c r="L372" s="12" t="n"/>
      <c r="M372" s="12" t="n"/>
      <c r="N372" s="12" t="n"/>
      <c r="O372" s="12" t="n"/>
      <c r="P372" s="13">
        <f>IF($A372="","",IF($J372="SL",IF(AND((MAX(0,MIN($I372,IF(OR($E372="",Settings!$B$3=""),0,DATEDIF($E372,EOMONTH(Settings!$B$3,0)+1,"m")))))&gt;0,(MAX(0,MIN($I372,IF(OR($E372="",Settings!$B$3=""),0,DATEDIF($E372,EOMONTH(Settings!$B$3,0)+1,"m")))))&lt;=$I372),(IFERROR(($F372-$G372)/$I372,0)),0),IF($J372="DDB",IF((MAX(0,MIN($I372,IF(OR($E372="",Settings!$B$3=""),0,DATEDIF($E372,EOMONTH(Settings!$B$3,0)+1,"m")))))=0,0,VDB($F372,$G372,$I372,(MAX(0,MIN($I372,IF(OR($E372="",Settings!$B$3=""),0,DATEDIF($E372,EOMONTH(Settings!$B$3,0)+1,"m")))))-1,(MAX(0,MIN($I372,IF(OR($E372="",Settings!$B$3=""),0,DATEDIF($E372,EOMONTH(Settings!$B$3,0)+1,"m"))))),2,TRUE)),0)))</f>
        <v/>
      </c>
      <c r="Q372" s="13">
        <f>IF($A372="","",IF($J372="SL",(MAX(0,MIN($I372,IF(OR($E372="",Settings!$B$3=""),0,DATEDIF($E372,EOMONTH(Settings!$B$3,0)+1,"m")))))*(IFERROR(($F372-$G372)/$I372,0)),IF($J372="DDB",IF((MAX(0,MIN($I372,IF(OR($E372="",Settings!$B$3=""),0,DATEDIF($E372,EOMONTH(Settings!$B$3,0)+1,"m")))))=0,0,VDB($F372,$G372,$I372,0,(MAX(0,MIN($I372,IF(OR($E372="",Settings!$B$3=""),0,DATEDIF($E372,EOMONTH(Settings!$B$3,0)+1,"m"))))),2,TRUE)),0)))</f>
        <v/>
      </c>
      <c r="R372" s="13">
        <f>IF($A372="","",MAX(0,$F372-$Q372))</f>
        <v/>
      </c>
    </row>
    <row r="373">
      <c r="A373" s="12" t="n"/>
      <c r="B373" s="12" t="n"/>
      <c r="C373" s="12" t="n"/>
      <c r="D373" s="14" t="n"/>
      <c r="E373" s="14" t="n"/>
      <c r="F373" s="13" t="n"/>
      <c r="G373" s="13" t="n"/>
      <c r="H373" s="12" t="n"/>
      <c r="I373" s="12">
        <f>IF($H373="","",$H373*12)</f>
        <v/>
      </c>
      <c r="J373" s="12" t="n"/>
      <c r="K373" s="12" t="n"/>
      <c r="L373" s="12" t="n"/>
      <c r="M373" s="12" t="n"/>
      <c r="N373" s="12" t="n"/>
      <c r="O373" s="12" t="n"/>
      <c r="P373" s="13">
        <f>IF($A373="","",IF($J373="SL",IF(AND((MAX(0,MIN($I373,IF(OR($E373="",Settings!$B$3=""),0,DATEDIF($E373,EOMONTH(Settings!$B$3,0)+1,"m")))))&gt;0,(MAX(0,MIN($I373,IF(OR($E373="",Settings!$B$3=""),0,DATEDIF($E373,EOMONTH(Settings!$B$3,0)+1,"m")))))&lt;=$I373),(IFERROR(($F373-$G373)/$I373,0)),0),IF($J373="DDB",IF((MAX(0,MIN($I373,IF(OR($E373="",Settings!$B$3=""),0,DATEDIF($E373,EOMONTH(Settings!$B$3,0)+1,"m")))))=0,0,VDB($F373,$G373,$I373,(MAX(0,MIN($I373,IF(OR($E373="",Settings!$B$3=""),0,DATEDIF($E373,EOMONTH(Settings!$B$3,0)+1,"m")))))-1,(MAX(0,MIN($I373,IF(OR($E373="",Settings!$B$3=""),0,DATEDIF($E373,EOMONTH(Settings!$B$3,0)+1,"m"))))),2,TRUE)),0)))</f>
        <v/>
      </c>
      <c r="Q373" s="13">
        <f>IF($A373="","",IF($J373="SL",(MAX(0,MIN($I373,IF(OR($E373="",Settings!$B$3=""),0,DATEDIF($E373,EOMONTH(Settings!$B$3,0)+1,"m")))))*(IFERROR(($F373-$G373)/$I373,0)),IF($J373="DDB",IF((MAX(0,MIN($I373,IF(OR($E373="",Settings!$B$3=""),0,DATEDIF($E373,EOMONTH(Settings!$B$3,0)+1,"m")))))=0,0,VDB($F373,$G373,$I373,0,(MAX(0,MIN($I373,IF(OR($E373="",Settings!$B$3=""),0,DATEDIF($E373,EOMONTH(Settings!$B$3,0)+1,"m"))))),2,TRUE)),0)))</f>
        <v/>
      </c>
      <c r="R373" s="13">
        <f>IF($A373="","",MAX(0,$F373-$Q373))</f>
        <v/>
      </c>
    </row>
    <row r="374">
      <c r="A374" s="12" t="n"/>
      <c r="B374" s="12" t="n"/>
      <c r="C374" s="12" t="n"/>
      <c r="D374" s="14" t="n"/>
      <c r="E374" s="14" t="n"/>
      <c r="F374" s="13" t="n"/>
      <c r="G374" s="13" t="n"/>
      <c r="H374" s="12" t="n"/>
      <c r="I374" s="12">
        <f>IF($H374="","",$H374*12)</f>
        <v/>
      </c>
      <c r="J374" s="12" t="n"/>
      <c r="K374" s="12" t="n"/>
      <c r="L374" s="12" t="n"/>
      <c r="M374" s="12" t="n"/>
      <c r="N374" s="12" t="n"/>
      <c r="O374" s="12" t="n"/>
      <c r="P374" s="13">
        <f>IF($A374="","",IF($J374="SL",IF(AND((MAX(0,MIN($I374,IF(OR($E374="",Settings!$B$3=""),0,DATEDIF($E374,EOMONTH(Settings!$B$3,0)+1,"m")))))&gt;0,(MAX(0,MIN($I374,IF(OR($E374="",Settings!$B$3=""),0,DATEDIF($E374,EOMONTH(Settings!$B$3,0)+1,"m")))))&lt;=$I374),(IFERROR(($F374-$G374)/$I374,0)),0),IF($J374="DDB",IF((MAX(0,MIN($I374,IF(OR($E374="",Settings!$B$3=""),0,DATEDIF($E374,EOMONTH(Settings!$B$3,0)+1,"m")))))=0,0,VDB($F374,$G374,$I374,(MAX(0,MIN($I374,IF(OR($E374="",Settings!$B$3=""),0,DATEDIF($E374,EOMONTH(Settings!$B$3,0)+1,"m")))))-1,(MAX(0,MIN($I374,IF(OR($E374="",Settings!$B$3=""),0,DATEDIF($E374,EOMONTH(Settings!$B$3,0)+1,"m"))))),2,TRUE)),0)))</f>
        <v/>
      </c>
      <c r="Q374" s="13">
        <f>IF($A374="","",IF($J374="SL",(MAX(0,MIN($I374,IF(OR($E374="",Settings!$B$3=""),0,DATEDIF($E374,EOMONTH(Settings!$B$3,0)+1,"m")))))*(IFERROR(($F374-$G374)/$I374,0)),IF($J374="DDB",IF((MAX(0,MIN($I374,IF(OR($E374="",Settings!$B$3=""),0,DATEDIF($E374,EOMONTH(Settings!$B$3,0)+1,"m")))))=0,0,VDB($F374,$G374,$I374,0,(MAX(0,MIN($I374,IF(OR($E374="",Settings!$B$3=""),0,DATEDIF($E374,EOMONTH(Settings!$B$3,0)+1,"m"))))),2,TRUE)),0)))</f>
        <v/>
      </c>
      <c r="R374" s="13">
        <f>IF($A374="","",MAX(0,$F374-$Q374))</f>
        <v/>
      </c>
    </row>
    <row r="375">
      <c r="A375" s="12" t="n"/>
      <c r="B375" s="12" t="n"/>
      <c r="C375" s="12" t="n"/>
      <c r="D375" s="14" t="n"/>
      <c r="E375" s="14" t="n"/>
      <c r="F375" s="13" t="n"/>
      <c r="G375" s="13" t="n"/>
      <c r="H375" s="12" t="n"/>
      <c r="I375" s="12">
        <f>IF($H375="","",$H375*12)</f>
        <v/>
      </c>
      <c r="J375" s="12" t="n"/>
      <c r="K375" s="12" t="n"/>
      <c r="L375" s="12" t="n"/>
      <c r="M375" s="12" t="n"/>
      <c r="N375" s="12" t="n"/>
      <c r="O375" s="12" t="n"/>
      <c r="P375" s="13">
        <f>IF($A375="","",IF($J375="SL",IF(AND((MAX(0,MIN($I375,IF(OR($E375="",Settings!$B$3=""),0,DATEDIF($E375,EOMONTH(Settings!$B$3,0)+1,"m")))))&gt;0,(MAX(0,MIN($I375,IF(OR($E375="",Settings!$B$3=""),0,DATEDIF($E375,EOMONTH(Settings!$B$3,0)+1,"m")))))&lt;=$I375),(IFERROR(($F375-$G375)/$I375,0)),0),IF($J375="DDB",IF((MAX(0,MIN($I375,IF(OR($E375="",Settings!$B$3=""),0,DATEDIF($E375,EOMONTH(Settings!$B$3,0)+1,"m")))))=0,0,VDB($F375,$G375,$I375,(MAX(0,MIN($I375,IF(OR($E375="",Settings!$B$3=""),0,DATEDIF($E375,EOMONTH(Settings!$B$3,0)+1,"m")))))-1,(MAX(0,MIN($I375,IF(OR($E375="",Settings!$B$3=""),0,DATEDIF($E375,EOMONTH(Settings!$B$3,0)+1,"m"))))),2,TRUE)),0)))</f>
        <v/>
      </c>
      <c r="Q375" s="13">
        <f>IF($A375="","",IF($J375="SL",(MAX(0,MIN($I375,IF(OR($E375="",Settings!$B$3=""),0,DATEDIF($E375,EOMONTH(Settings!$B$3,0)+1,"m")))))*(IFERROR(($F375-$G375)/$I375,0)),IF($J375="DDB",IF((MAX(0,MIN($I375,IF(OR($E375="",Settings!$B$3=""),0,DATEDIF($E375,EOMONTH(Settings!$B$3,0)+1,"m")))))=0,0,VDB($F375,$G375,$I375,0,(MAX(0,MIN($I375,IF(OR($E375="",Settings!$B$3=""),0,DATEDIF($E375,EOMONTH(Settings!$B$3,0)+1,"m"))))),2,TRUE)),0)))</f>
        <v/>
      </c>
      <c r="R375" s="13">
        <f>IF($A375="","",MAX(0,$F375-$Q375))</f>
        <v/>
      </c>
    </row>
    <row r="376">
      <c r="A376" s="12" t="n"/>
      <c r="B376" s="12" t="n"/>
      <c r="C376" s="12" t="n"/>
      <c r="D376" s="14" t="n"/>
      <c r="E376" s="14" t="n"/>
      <c r="F376" s="13" t="n"/>
      <c r="G376" s="13" t="n"/>
      <c r="H376" s="12" t="n"/>
      <c r="I376" s="12">
        <f>IF($H376="","",$H376*12)</f>
        <v/>
      </c>
      <c r="J376" s="12" t="n"/>
      <c r="K376" s="12" t="n"/>
      <c r="L376" s="12" t="n"/>
      <c r="M376" s="12" t="n"/>
      <c r="N376" s="12" t="n"/>
      <c r="O376" s="12" t="n"/>
      <c r="P376" s="13">
        <f>IF($A376="","",IF($J376="SL",IF(AND((MAX(0,MIN($I376,IF(OR($E376="",Settings!$B$3=""),0,DATEDIF($E376,EOMONTH(Settings!$B$3,0)+1,"m")))))&gt;0,(MAX(0,MIN($I376,IF(OR($E376="",Settings!$B$3=""),0,DATEDIF($E376,EOMONTH(Settings!$B$3,0)+1,"m")))))&lt;=$I376),(IFERROR(($F376-$G376)/$I376,0)),0),IF($J376="DDB",IF((MAX(0,MIN($I376,IF(OR($E376="",Settings!$B$3=""),0,DATEDIF($E376,EOMONTH(Settings!$B$3,0)+1,"m")))))=0,0,VDB($F376,$G376,$I376,(MAX(0,MIN($I376,IF(OR($E376="",Settings!$B$3=""),0,DATEDIF($E376,EOMONTH(Settings!$B$3,0)+1,"m")))))-1,(MAX(0,MIN($I376,IF(OR($E376="",Settings!$B$3=""),0,DATEDIF($E376,EOMONTH(Settings!$B$3,0)+1,"m"))))),2,TRUE)),0)))</f>
        <v/>
      </c>
      <c r="Q376" s="13">
        <f>IF($A376="","",IF($J376="SL",(MAX(0,MIN($I376,IF(OR($E376="",Settings!$B$3=""),0,DATEDIF($E376,EOMONTH(Settings!$B$3,0)+1,"m")))))*(IFERROR(($F376-$G376)/$I376,0)),IF($J376="DDB",IF((MAX(0,MIN($I376,IF(OR($E376="",Settings!$B$3=""),0,DATEDIF($E376,EOMONTH(Settings!$B$3,0)+1,"m")))))=0,0,VDB($F376,$G376,$I376,0,(MAX(0,MIN($I376,IF(OR($E376="",Settings!$B$3=""),0,DATEDIF($E376,EOMONTH(Settings!$B$3,0)+1,"m"))))),2,TRUE)),0)))</f>
        <v/>
      </c>
      <c r="R376" s="13">
        <f>IF($A376="","",MAX(0,$F376-$Q376))</f>
        <v/>
      </c>
    </row>
    <row r="377">
      <c r="A377" s="12" t="n"/>
      <c r="B377" s="12" t="n"/>
      <c r="C377" s="12" t="n"/>
      <c r="D377" s="14" t="n"/>
      <c r="E377" s="14" t="n"/>
      <c r="F377" s="13" t="n"/>
      <c r="G377" s="13" t="n"/>
      <c r="H377" s="12" t="n"/>
      <c r="I377" s="12">
        <f>IF($H377="","",$H377*12)</f>
        <v/>
      </c>
      <c r="J377" s="12" t="n"/>
      <c r="K377" s="12" t="n"/>
      <c r="L377" s="12" t="n"/>
      <c r="M377" s="12" t="n"/>
      <c r="N377" s="12" t="n"/>
      <c r="O377" s="12" t="n"/>
      <c r="P377" s="13">
        <f>IF($A377="","",IF($J377="SL",IF(AND((MAX(0,MIN($I377,IF(OR($E377="",Settings!$B$3=""),0,DATEDIF($E377,EOMONTH(Settings!$B$3,0)+1,"m")))))&gt;0,(MAX(0,MIN($I377,IF(OR($E377="",Settings!$B$3=""),0,DATEDIF($E377,EOMONTH(Settings!$B$3,0)+1,"m")))))&lt;=$I377),(IFERROR(($F377-$G377)/$I377,0)),0),IF($J377="DDB",IF((MAX(0,MIN($I377,IF(OR($E377="",Settings!$B$3=""),0,DATEDIF($E377,EOMONTH(Settings!$B$3,0)+1,"m")))))=0,0,VDB($F377,$G377,$I377,(MAX(0,MIN($I377,IF(OR($E377="",Settings!$B$3=""),0,DATEDIF($E377,EOMONTH(Settings!$B$3,0)+1,"m")))))-1,(MAX(0,MIN($I377,IF(OR($E377="",Settings!$B$3=""),0,DATEDIF($E377,EOMONTH(Settings!$B$3,0)+1,"m"))))),2,TRUE)),0)))</f>
        <v/>
      </c>
      <c r="Q377" s="13">
        <f>IF($A377="","",IF($J377="SL",(MAX(0,MIN($I377,IF(OR($E377="",Settings!$B$3=""),0,DATEDIF($E377,EOMONTH(Settings!$B$3,0)+1,"m")))))*(IFERROR(($F377-$G377)/$I377,0)),IF($J377="DDB",IF((MAX(0,MIN($I377,IF(OR($E377="",Settings!$B$3=""),0,DATEDIF($E377,EOMONTH(Settings!$B$3,0)+1,"m")))))=0,0,VDB($F377,$G377,$I377,0,(MAX(0,MIN($I377,IF(OR($E377="",Settings!$B$3=""),0,DATEDIF($E377,EOMONTH(Settings!$B$3,0)+1,"m"))))),2,TRUE)),0)))</f>
        <v/>
      </c>
      <c r="R377" s="13">
        <f>IF($A377="","",MAX(0,$F377-$Q377))</f>
        <v/>
      </c>
    </row>
    <row r="378">
      <c r="A378" s="12" t="n"/>
      <c r="B378" s="12" t="n"/>
      <c r="C378" s="12" t="n"/>
      <c r="D378" s="14" t="n"/>
      <c r="E378" s="14" t="n"/>
      <c r="F378" s="13" t="n"/>
      <c r="G378" s="13" t="n"/>
      <c r="H378" s="12" t="n"/>
      <c r="I378" s="12">
        <f>IF($H378="","",$H378*12)</f>
        <v/>
      </c>
      <c r="J378" s="12" t="n"/>
      <c r="K378" s="12" t="n"/>
      <c r="L378" s="12" t="n"/>
      <c r="M378" s="12" t="n"/>
      <c r="N378" s="12" t="n"/>
      <c r="O378" s="12" t="n"/>
      <c r="P378" s="13">
        <f>IF($A378="","",IF($J378="SL",IF(AND((MAX(0,MIN($I378,IF(OR($E378="",Settings!$B$3=""),0,DATEDIF($E378,EOMONTH(Settings!$B$3,0)+1,"m")))))&gt;0,(MAX(0,MIN($I378,IF(OR($E378="",Settings!$B$3=""),0,DATEDIF($E378,EOMONTH(Settings!$B$3,0)+1,"m")))))&lt;=$I378),(IFERROR(($F378-$G378)/$I378,0)),0),IF($J378="DDB",IF((MAX(0,MIN($I378,IF(OR($E378="",Settings!$B$3=""),0,DATEDIF($E378,EOMONTH(Settings!$B$3,0)+1,"m")))))=0,0,VDB($F378,$G378,$I378,(MAX(0,MIN($I378,IF(OR($E378="",Settings!$B$3=""),0,DATEDIF($E378,EOMONTH(Settings!$B$3,0)+1,"m")))))-1,(MAX(0,MIN($I378,IF(OR($E378="",Settings!$B$3=""),0,DATEDIF($E378,EOMONTH(Settings!$B$3,0)+1,"m"))))),2,TRUE)),0)))</f>
        <v/>
      </c>
      <c r="Q378" s="13">
        <f>IF($A378="","",IF($J378="SL",(MAX(0,MIN($I378,IF(OR($E378="",Settings!$B$3=""),0,DATEDIF($E378,EOMONTH(Settings!$B$3,0)+1,"m")))))*(IFERROR(($F378-$G378)/$I378,0)),IF($J378="DDB",IF((MAX(0,MIN($I378,IF(OR($E378="",Settings!$B$3=""),0,DATEDIF($E378,EOMONTH(Settings!$B$3,0)+1,"m")))))=0,0,VDB($F378,$G378,$I378,0,(MAX(0,MIN($I378,IF(OR($E378="",Settings!$B$3=""),0,DATEDIF($E378,EOMONTH(Settings!$B$3,0)+1,"m"))))),2,TRUE)),0)))</f>
        <v/>
      </c>
      <c r="R378" s="13">
        <f>IF($A378="","",MAX(0,$F378-$Q378))</f>
        <v/>
      </c>
    </row>
    <row r="379">
      <c r="A379" s="12" t="n"/>
      <c r="B379" s="12" t="n"/>
      <c r="C379" s="12" t="n"/>
      <c r="D379" s="14" t="n"/>
      <c r="E379" s="14" t="n"/>
      <c r="F379" s="13" t="n"/>
      <c r="G379" s="13" t="n"/>
      <c r="H379" s="12" t="n"/>
      <c r="I379" s="12">
        <f>IF($H379="","",$H379*12)</f>
        <v/>
      </c>
      <c r="J379" s="12" t="n"/>
      <c r="K379" s="12" t="n"/>
      <c r="L379" s="12" t="n"/>
      <c r="M379" s="12" t="n"/>
      <c r="N379" s="12" t="n"/>
      <c r="O379" s="12" t="n"/>
      <c r="P379" s="13">
        <f>IF($A379="","",IF($J379="SL",IF(AND((MAX(0,MIN($I379,IF(OR($E379="",Settings!$B$3=""),0,DATEDIF($E379,EOMONTH(Settings!$B$3,0)+1,"m")))))&gt;0,(MAX(0,MIN($I379,IF(OR($E379="",Settings!$B$3=""),0,DATEDIF($E379,EOMONTH(Settings!$B$3,0)+1,"m")))))&lt;=$I379),(IFERROR(($F379-$G379)/$I379,0)),0),IF($J379="DDB",IF((MAX(0,MIN($I379,IF(OR($E379="",Settings!$B$3=""),0,DATEDIF($E379,EOMONTH(Settings!$B$3,0)+1,"m")))))=0,0,VDB($F379,$G379,$I379,(MAX(0,MIN($I379,IF(OR($E379="",Settings!$B$3=""),0,DATEDIF($E379,EOMONTH(Settings!$B$3,0)+1,"m")))))-1,(MAX(0,MIN($I379,IF(OR($E379="",Settings!$B$3=""),0,DATEDIF($E379,EOMONTH(Settings!$B$3,0)+1,"m"))))),2,TRUE)),0)))</f>
        <v/>
      </c>
      <c r="Q379" s="13">
        <f>IF($A379="","",IF($J379="SL",(MAX(0,MIN($I379,IF(OR($E379="",Settings!$B$3=""),0,DATEDIF($E379,EOMONTH(Settings!$B$3,0)+1,"m")))))*(IFERROR(($F379-$G379)/$I379,0)),IF($J379="DDB",IF((MAX(0,MIN($I379,IF(OR($E379="",Settings!$B$3=""),0,DATEDIF($E379,EOMONTH(Settings!$B$3,0)+1,"m")))))=0,0,VDB($F379,$G379,$I379,0,(MAX(0,MIN($I379,IF(OR($E379="",Settings!$B$3=""),0,DATEDIF($E379,EOMONTH(Settings!$B$3,0)+1,"m"))))),2,TRUE)),0)))</f>
        <v/>
      </c>
      <c r="R379" s="13">
        <f>IF($A379="","",MAX(0,$F379-$Q379))</f>
        <v/>
      </c>
    </row>
    <row r="380">
      <c r="A380" s="12" t="n"/>
      <c r="B380" s="12" t="n"/>
      <c r="C380" s="12" t="n"/>
      <c r="D380" s="14" t="n"/>
      <c r="E380" s="14" t="n"/>
      <c r="F380" s="13" t="n"/>
      <c r="G380" s="13" t="n"/>
      <c r="H380" s="12" t="n"/>
      <c r="I380" s="12">
        <f>IF($H380="","",$H380*12)</f>
        <v/>
      </c>
      <c r="J380" s="12" t="n"/>
      <c r="K380" s="12" t="n"/>
      <c r="L380" s="12" t="n"/>
      <c r="M380" s="12" t="n"/>
      <c r="N380" s="12" t="n"/>
      <c r="O380" s="12" t="n"/>
      <c r="P380" s="13">
        <f>IF($A380="","",IF($J380="SL",IF(AND((MAX(0,MIN($I380,IF(OR($E380="",Settings!$B$3=""),0,DATEDIF($E380,EOMONTH(Settings!$B$3,0)+1,"m")))))&gt;0,(MAX(0,MIN($I380,IF(OR($E380="",Settings!$B$3=""),0,DATEDIF($E380,EOMONTH(Settings!$B$3,0)+1,"m")))))&lt;=$I380),(IFERROR(($F380-$G380)/$I380,0)),0),IF($J380="DDB",IF((MAX(0,MIN($I380,IF(OR($E380="",Settings!$B$3=""),0,DATEDIF($E380,EOMONTH(Settings!$B$3,0)+1,"m")))))=0,0,VDB($F380,$G380,$I380,(MAX(0,MIN($I380,IF(OR($E380="",Settings!$B$3=""),0,DATEDIF($E380,EOMONTH(Settings!$B$3,0)+1,"m")))))-1,(MAX(0,MIN($I380,IF(OR($E380="",Settings!$B$3=""),0,DATEDIF($E380,EOMONTH(Settings!$B$3,0)+1,"m"))))),2,TRUE)),0)))</f>
        <v/>
      </c>
      <c r="Q380" s="13">
        <f>IF($A380="","",IF($J380="SL",(MAX(0,MIN($I380,IF(OR($E380="",Settings!$B$3=""),0,DATEDIF($E380,EOMONTH(Settings!$B$3,0)+1,"m")))))*(IFERROR(($F380-$G380)/$I380,0)),IF($J380="DDB",IF((MAX(0,MIN($I380,IF(OR($E380="",Settings!$B$3=""),0,DATEDIF($E380,EOMONTH(Settings!$B$3,0)+1,"m")))))=0,0,VDB($F380,$G380,$I380,0,(MAX(0,MIN($I380,IF(OR($E380="",Settings!$B$3=""),0,DATEDIF($E380,EOMONTH(Settings!$B$3,0)+1,"m"))))),2,TRUE)),0)))</f>
        <v/>
      </c>
      <c r="R380" s="13">
        <f>IF($A380="","",MAX(0,$F380-$Q380))</f>
        <v/>
      </c>
    </row>
    <row r="381">
      <c r="A381" s="12" t="n"/>
      <c r="B381" s="12" t="n"/>
      <c r="C381" s="12" t="n"/>
      <c r="D381" s="14" t="n"/>
      <c r="E381" s="14" t="n"/>
      <c r="F381" s="13" t="n"/>
      <c r="G381" s="13" t="n"/>
      <c r="H381" s="12" t="n"/>
      <c r="I381" s="12">
        <f>IF($H381="","",$H381*12)</f>
        <v/>
      </c>
      <c r="J381" s="12" t="n"/>
      <c r="K381" s="12" t="n"/>
      <c r="L381" s="12" t="n"/>
      <c r="M381" s="12" t="n"/>
      <c r="N381" s="12" t="n"/>
      <c r="O381" s="12" t="n"/>
      <c r="P381" s="13">
        <f>IF($A381="","",IF($J381="SL",IF(AND((MAX(0,MIN($I381,IF(OR($E381="",Settings!$B$3=""),0,DATEDIF($E381,EOMONTH(Settings!$B$3,0)+1,"m")))))&gt;0,(MAX(0,MIN($I381,IF(OR($E381="",Settings!$B$3=""),0,DATEDIF($E381,EOMONTH(Settings!$B$3,0)+1,"m")))))&lt;=$I381),(IFERROR(($F381-$G381)/$I381,0)),0),IF($J381="DDB",IF((MAX(0,MIN($I381,IF(OR($E381="",Settings!$B$3=""),0,DATEDIF($E381,EOMONTH(Settings!$B$3,0)+1,"m")))))=0,0,VDB($F381,$G381,$I381,(MAX(0,MIN($I381,IF(OR($E381="",Settings!$B$3=""),0,DATEDIF($E381,EOMONTH(Settings!$B$3,0)+1,"m")))))-1,(MAX(0,MIN($I381,IF(OR($E381="",Settings!$B$3=""),0,DATEDIF($E381,EOMONTH(Settings!$B$3,0)+1,"m"))))),2,TRUE)),0)))</f>
        <v/>
      </c>
      <c r="Q381" s="13">
        <f>IF($A381="","",IF($J381="SL",(MAX(0,MIN($I381,IF(OR($E381="",Settings!$B$3=""),0,DATEDIF($E381,EOMONTH(Settings!$B$3,0)+1,"m")))))*(IFERROR(($F381-$G381)/$I381,0)),IF($J381="DDB",IF((MAX(0,MIN($I381,IF(OR($E381="",Settings!$B$3=""),0,DATEDIF($E381,EOMONTH(Settings!$B$3,0)+1,"m")))))=0,0,VDB($F381,$G381,$I381,0,(MAX(0,MIN($I381,IF(OR($E381="",Settings!$B$3=""),0,DATEDIF($E381,EOMONTH(Settings!$B$3,0)+1,"m"))))),2,TRUE)),0)))</f>
        <v/>
      </c>
      <c r="R381" s="13">
        <f>IF($A381="","",MAX(0,$F381-$Q381))</f>
        <v/>
      </c>
    </row>
    <row r="382">
      <c r="A382" s="12" t="n"/>
      <c r="B382" s="12" t="n"/>
      <c r="C382" s="12" t="n"/>
      <c r="D382" s="14" t="n"/>
      <c r="E382" s="14" t="n"/>
      <c r="F382" s="13" t="n"/>
      <c r="G382" s="13" t="n"/>
      <c r="H382" s="12" t="n"/>
      <c r="I382" s="12">
        <f>IF($H382="","",$H382*12)</f>
        <v/>
      </c>
      <c r="J382" s="12" t="n"/>
      <c r="K382" s="12" t="n"/>
      <c r="L382" s="12" t="n"/>
      <c r="M382" s="12" t="n"/>
      <c r="N382" s="12" t="n"/>
      <c r="O382" s="12" t="n"/>
      <c r="P382" s="13">
        <f>IF($A382="","",IF($J382="SL",IF(AND((MAX(0,MIN($I382,IF(OR($E382="",Settings!$B$3=""),0,DATEDIF($E382,EOMONTH(Settings!$B$3,0)+1,"m")))))&gt;0,(MAX(0,MIN($I382,IF(OR($E382="",Settings!$B$3=""),0,DATEDIF($E382,EOMONTH(Settings!$B$3,0)+1,"m")))))&lt;=$I382),(IFERROR(($F382-$G382)/$I382,0)),0),IF($J382="DDB",IF((MAX(0,MIN($I382,IF(OR($E382="",Settings!$B$3=""),0,DATEDIF($E382,EOMONTH(Settings!$B$3,0)+1,"m")))))=0,0,VDB($F382,$G382,$I382,(MAX(0,MIN($I382,IF(OR($E382="",Settings!$B$3=""),0,DATEDIF($E382,EOMONTH(Settings!$B$3,0)+1,"m")))))-1,(MAX(0,MIN($I382,IF(OR($E382="",Settings!$B$3=""),0,DATEDIF($E382,EOMONTH(Settings!$B$3,0)+1,"m"))))),2,TRUE)),0)))</f>
        <v/>
      </c>
      <c r="Q382" s="13">
        <f>IF($A382="","",IF($J382="SL",(MAX(0,MIN($I382,IF(OR($E382="",Settings!$B$3=""),0,DATEDIF($E382,EOMONTH(Settings!$B$3,0)+1,"m")))))*(IFERROR(($F382-$G382)/$I382,0)),IF($J382="DDB",IF((MAX(0,MIN($I382,IF(OR($E382="",Settings!$B$3=""),0,DATEDIF($E382,EOMONTH(Settings!$B$3,0)+1,"m")))))=0,0,VDB($F382,$G382,$I382,0,(MAX(0,MIN($I382,IF(OR($E382="",Settings!$B$3=""),0,DATEDIF($E382,EOMONTH(Settings!$B$3,0)+1,"m"))))),2,TRUE)),0)))</f>
        <v/>
      </c>
      <c r="R382" s="13">
        <f>IF($A382="","",MAX(0,$F382-$Q382))</f>
        <v/>
      </c>
    </row>
    <row r="383">
      <c r="A383" s="12" t="n"/>
      <c r="B383" s="12" t="n"/>
      <c r="C383" s="12" t="n"/>
      <c r="D383" s="14" t="n"/>
      <c r="E383" s="14" t="n"/>
      <c r="F383" s="13" t="n"/>
      <c r="G383" s="13" t="n"/>
      <c r="H383" s="12" t="n"/>
      <c r="I383" s="12">
        <f>IF($H383="","",$H383*12)</f>
        <v/>
      </c>
      <c r="J383" s="12" t="n"/>
      <c r="K383" s="12" t="n"/>
      <c r="L383" s="12" t="n"/>
      <c r="M383" s="12" t="n"/>
      <c r="N383" s="12" t="n"/>
      <c r="O383" s="12" t="n"/>
      <c r="P383" s="13">
        <f>IF($A383="","",IF($J383="SL",IF(AND((MAX(0,MIN($I383,IF(OR($E383="",Settings!$B$3=""),0,DATEDIF($E383,EOMONTH(Settings!$B$3,0)+1,"m")))))&gt;0,(MAX(0,MIN($I383,IF(OR($E383="",Settings!$B$3=""),0,DATEDIF($E383,EOMONTH(Settings!$B$3,0)+1,"m")))))&lt;=$I383),(IFERROR(($F383-$G383)/$I383,0)),0),IF($J383="DDB",IF((MAX(0,MIN($I383,IF(OR($E383="",Settings!$B$3=""),0,DATEDIF($E383,EOMONTH(Settings!$B$3,0)+1,"m")))))=0,0,VDB($F383,$G383,$I383,(MAX(0,MIN($I383,IF(OR($E383="",Settings!$B$3=""),0,DATEDIF($E383,EOMONTH(Settings!$B$3,0)+1,"m")))))-1,(MAX(0,MIN($I383,IF(OR($E383="",Settings!$B$3=""),0,DATEDIF($E383,EOMONTH(Settings!$B$3,0)+1,"m"))))),2,TRUE)),0)))</f>
        <v/>
      </c>
      <c r="Q383" s="13">
        <f>IF($A383="","",IF($J383="SL",(MAX(0,MIN($I383,IF(OR($E383="",Settings!$B$3=""),0,DATEDIF($E383,EOMONTH(Settings!$B$3,0)+1,"m")))))*(IFERROR(($F383-$G383)/$I383,0)),IF($J383="DDB",IF((MAX(0,MIN($I383,IF(OR($E383="",Settings!$B$3=""),0,DATEDIF($E383,EOMONTH(Settings!$B$3,0)+1,"m")))))=0,0,VDB($F383,$G383,$I383,0,(MAX(0,MIN($I383,IF(OR($E383="",Settings!$B$3=""),0,DATEDIF($E383,EOMONTH(Settings!$B$3,0)+1,"m"))))),2,TRUE)),0)))</f>
        <v/>
      </c>
      <c r="R383" s="13">
        <f>IF($A383="","",MAX(0,$F383-$Q383))</f>
        <v/>
      </c>
    </row>
    <row r="384">
      <c r="A384" s="12" t="n"/>
      <c r="B384" s="12" t="n"/>
      <c r="C384" s="12" t="n"/>
      <c r="D384" s="14" t="n"/>
      <c r="E384" s="14" t="n"/>
      <c r="F384" s="13" t="n"/>
      <c r="G384" s="13" t="n"/>
      <c r="H384" s="12" t="n"/>
      <c r="I384" s="12">
        <f>IF($H384="","",$H384*12)</f>
        <v/>
      </c>
      <c r="J384" s="12" t="n"/>
      <c r="K384" s="12" t="n"/>
      <c r="L384" s="12" t="n"/>
      <c r="M384" s="12" t="n"/>
      <c r="N384" s="12" t="n"/>
      <c r="O384" s="12" t="n"/>
      <c r="P384" s="13">
        <f>IF($A384="","",IF($J384="SL",IF(AND((MAX(0,MIN($I384,IF(OR($E384="",Settings!$B$3=""),0,DATEDIF($E384,EOMONTH(Settings!$B$3,0)+1,"m")))))&gt;0,(MAX(0,MIN($I384,IF(OR($E384="",Settings!$B$3=""),0,DATEDIF($E384,EOMONTH(Settings!$B$3,0)+1,"m")))))&lt;=$I384),(IFERROR(($F384-$G384)/$I384,0)),0),IF($J384="DDB",IF((MAX(0,MIN($I384,IF(OR($E384="",Settings!$B$3=""),0,DATEDIF($E384,EOMONTH(Settings!$B$3,0)+1,"m")))))=0,0,VDB($F384,$G384,$I384,(MAX(0,MIN($I384,IF(OR($E384="",Settings!$B$3=""),0,DATEDIF($E384,EOMONTH(Settings!$B$3,0)+1,"m")))))-1,(MAX(0,MIN($I384,IF(OR($E384="",Settings!$B$3=""),0,DATEDIF($E384,EOMONTH(Settings!$B$3,0)+1,"m"))))),2,TRUE)),0)))</f>
        <v/>
      </c>
      <c r="Q384" s="13">
        <f>IF($A384="","",IF($J384="SL",(MAX(0,MIN($I384,IF(OR($E384="",Settings!$B$3=""),0,DATEDIF($E384,EOMONTH(Settings!$B$3,0)+1,"m")))))*(IFERROR(($F384-$G384)/$I384,0)),IF($J384="DDB",IF((MAX(0,MIN($I384,IF(OR($E384="",Settings!$B$3=""),0,DATEDIF($E384,EOMONTH(Settings!$B$3,0)+1,"m")))))=0,0,VDB($F384,$G384,$I384,0,(MAX(0,MIN($I384,IF(OR($E384="",Settings!$B$3=""),0,DATEDIF($E384,EOMONTH(Settings!$B$3,0)+1,"m"))))),2,TRUE)),0)))</f>
        <v/>
      </c>
      <c r="R384" s="13">
        <f>IF($A384="","",MAX(0,$F384-$Q384))</f>
        <v/>
      </c>
    </row>
    <row r="385">
      <c r="A385" s="12" t="n"/>
      <c r="B385" s="12" t="n"/>
      <c r="C385" s="12" t="n"/>
      <c r="D385" s="14" t="n"/>
      <c r="E385" s="14" t="n"/>
      <c r="F385" s="13" t="n"/>
      <c r="G385" s="13" t="n"/>
      <c r="H385" s="12" t="n"/>
      <c r="I385" s="12">
        <f>IF($H385="","",$H385*12)</f>
        <v/>
      </c>
      <c r="J385" s="12" t="n"/>
      <c r="K385" s="12" t="n"/>
      <c r="L385" s="12" t="n"/>
      <c r="M385" s="12" t="n"/>
      <c r="N385" s="12" t="n"/>
      <c r="O385" s="12" t="n"/>
      <c r="P385" s="13">
        <f>IF($A385="","",IF($J385="SL",IF(AND((MAX(0,MIN($I385,IF(OR($E385="",Settings!$B$3=""),0,DATEDIF($E385,EOMONTH(Settings!$B$3,0)+1,"m")))))&gt;0,(MAX(0,MIN($I385,IF(OR($E385="",Settings!$B$3=""),0,DATEDIF($E385,EOMONTH(Settings!$B$3,0)+1,"m")))))&lt;=$I385),(IFERROR(($F385-$G385)/$I385,0)),0),IF($J385="DDB",IF((MAX(0,MIN($I385,IF(OR($E385="",Settings!$B$3=""),0,DATEDIF($E385,EOMONTH(Settings!$B$3,0)+1,"m")))))=0,0,VDB($F385,$G385,$I385,(MAX(0,MIN($I385,IF(OR($E385="",Settings!$B$3=""),0,DATEDIF($E385,EOMONTH(Settings!$B$3,0)+1,"m")))))-1,(MAX(0,MIN($I385,IF(OR($E385="",Settings!$B$3=""),0,DATEDIF($E385,EOMONTH(Settings!$B$3,0)+1,"m"))))),2,TRUE)),0)))</f>
        <v/>
      </c>
      <c r="Q385" s="13">
        <f>IF($A385="","",IF($J385="SL",(MAX(0,MIN($I385,IF(OR($E385="",Settings!$B$3=""),0,DATEDIF($E385,EOMONTH(Settings!$B$3,0)+1,"m")))))*(IFERROR(($F385-$G385)/$I385,0)),IF($J385="DDB",IF((MAX(0,MIN($I385,IF(OR($E385="",Settings!$B$3=""),0,DATEDIF($E385,EOMONTH(Settings!$B$3,0)+1,"m")))))=0,0,VDB($F385,$G385,$I385,0,(MAX(0,MIN($I385,IF(OR($E385="",Settings!$B$3=""),0,DATEDIF($E385,EOMONTH(Settings!$B$3,0)+1,"m"))))),2,TRUE)),0)))</f>
        <v/>
      </c>
      <c r="R385" s="13">
        <f>IF($A385="","",MAX(0,$F385-$Q385))</f>
        <v/>
      </c>
    </row>
    <row r="386">
      <c r="A386" s="12" t="n"/>
      <c r="B386" s="12" t="n"/>
      <c r="C386" s="12" t="n"/>
      <c r="D386" s="14" t="n"/>
      <c r="E386" s="14" t="n"/>
      <c r="F386" s="13" t="n"/>
      <c r="G386" s="13" t="n"/>
      <c r="H386" s="12" t="n"/>
      <c r="I386" s="12">
        <f>IF($H386="","",$H386*12)</f>
        <v/>
      </c>
      <c r="J386" s="12" t="n"/>
      <c r="K386" s="12" t="n"/>
      <c r="L386" s="12" t="n"/>
      <c r="M386" s="12" t="n"/>
      <c r="N386" s="12" t="n"/>
      <c r="O386" s="12" t="n"/>
      <c r="P386" s="13">
        <f>IF($A386="","",IF($J386="SL",IF(AND((MAX(0,MIN($I386,IF(OR($E386="",Settings!$B$3=""),0,DATEDIF($E386,EOMONTH(Settings!$B$3,0)+1,"m")))))&gt;0,(MAX(0,MIN($I386,IF(OR($E386="",Settings!$B$3=""),0,DATEDIF($E386,EOMONTH(Settings!$B$3,0)+1,"m")))))&lt;=$I386),(IFERROR(($F386-$G386)/$I386,0)),0),IF($J386="DDB",IF((MAX(0,MIN($I386,IF(OR($E386="",Settings!$B$3=""),0,DATEDIF($E386,EOMONTH(Settings!$B$3,0)+1,"m")))))=0,0,VDB($F386,$G386,$I386,(MAX(0,MIN($I386,IF(OR($E386="",Settings!$B$3=""),0,DATEDIF($E386,EOMONTH(Settings!$B$3,0)+1,"m")))))-1,(MAX(0,MIN($I386,IF(OR($E386="",Settings!$B$3=""),0,DATEDIF($E386,EOMONTH(Settings!$B$3,0)+1,"m"))))),2,TRUE)),0)))</f>
        <v/>
      </c>
      <c r="Q386" s="13">
        <f>IF($A386="","",IF($J386="SL",(MAX(0,MIN($I386,IF(OR($E386="",Settings!$B$3=""),0,DATEDIF($E386,EOMONTH(Settings!$B$3,0)+1,"m")))))*(IFERROR(($F386-$G386)/$I386,0)),IF($J386="DDB",IF((MAX(0,MIN($I386,IF(OR($E386="",Settings!$B$3=""),0,DATEDIF($E386,EOMONTH(Settings!$B$3,0)+1,"m")))))=0,0,VDB($F386,$G386,$I386,0,(MAX(0,MIN($I386,IF(OR($E386="",Settings!$B$3=""),0,DATEDIF($E386,EOMONTH(Settings!$B$3,0)+1,"m"))))),2,TRUE)),0)))</f>
        <v/>
      </c>
      <c r="R386" s="13">
        <f>IF($A386="","",MAX(0,$F386-$Q386))</f>
        <v/>
      </c>
    </row>
    <row r="387">
      <c r="A387" s="12" t="n"/>
      <c r="B387" s="12" t="n"/>
      <c r="C387" s="12" t="n"/>
      <c r="D387" s="14" t="n"/>
      <c r="E387" s="14" t="n"/>
      <c r="F387" s="13" t="n"/>
      <c r="G387" s="13" t="n"/>
      <c r="H387" s="12" t="n"/>
      <c r="I387" s="12">
        <f>IF($H387="","",$H387*12)</f>
        <v/>
      </c>
      <c r="J387" s="12" t="n"/>
      <c r="K387" s="12" t="n"/>
      <c r="L387" s="12" t="n"/>
      <c r="M387" s="12" t="n"/>
      <c r="N387" s="12" t="n"/>
      <c r="O387" s="12" t="n"/>
      <c r="P387" s="13">
        <f>IF($A387="","",IF($J387="SL",IF(AND((MAX(0,MIN($I387,IF(OR($E387="",Settings!$B$3=""),0,DATEDIF($E387,EOMONTH(Settings!$B$3,0)+1,"m")))))&gt;0,(MAX(0,MIN($I387,IF(OR($E387="",Settings!$B$3=""),0,DATEDIF($E387,EOMONTH(Settings!$B$3,0)+1,"m")))))&lt;=$I387),(IFERROR(($F387-$G387)/$I387,0)),0),IF($J387="DDB",IF((MAX(0,MIN($I387,IF(OR($E387="",Settings!$B$3=""),0,DATEDIF($E387,EOMONTH(Settings!$B$3,0)+1,"m")))))=0,0,VDB($F387,$G387,$I387,(MAX(0,MIN($I387,IF(OR($E387="",Settings!$B$3=""),0,DATEDIF($E387,EOMONTH(Settings!$B$3,0)+1,"m")))))-1,(MAX(0,MIN($I387,IF(OR($E387="",Settings!$B$3=""),0,DATEDIF($E387,EOMONTH(Settings!$B$3,0)+1,"m"))))),2,TRUE)),0)))</f>
        <v/>
      </c>
      <c r="Q387" s="13">
        <f>IF($A387="","",IF($J387="SL",(MAX(0,MIN($I387,IF(OR($E387="",Settings!$B$3=""),0,DATEDIF($E387,EOMONTH(Settings!$B$3,0)+1,"m")))))*(IFERROR(($F387-$G387)/$I387,0)),IF($J387="DDB",IF((MAX(0,MIN($I387,IF(OR($E387="",Settings!$B$3=""),0,DATEDIF($E387,EOMONTH(Settings!$B$3,0)+1,"m")))))=0,0,VDB($F387,$G387,$I387,0,(MAX(0,MIN($I387,IF(OR($E387="",Settings!$B$3=""),0,DATEDIF($E387,EOMONTH(Settings!$B$3,0)+1,"m"))))),2,TRUE)),0)))</f>
        <v/>
      </c>
      <c r="R387" s="13">
        <f>IF($A387="","",MAX(0,$F387-$Q387))</f>
        <v/>
      </c>
    </row>
    <row r="388">
      <c r="A388" s="12" t="n"/>
      <c r="B388" s="12" t="n"/>
      <c r="C388" s="12" t="n"/>
      <c r="D388" s="14" t="n"/>
      <c r="E388" s="14" t="n"/>
      <c r="F388" s="13" t="n"/>
      <c r="G388" s="13" t="n"/>
      <c r="H388" s="12" t="n"/>
      <c r="I388" s="12">
        <f>IF($H388="","",$H388*12)</f>
        <v/>
      </c>
      <c r="J388" s="12" t="n"/>
      <c r="K388" s="12" t="n"/>
      <c r="L388" s="12" t="n"/>
      <c r="M388" s="12" t="n"/>
      <c r="N388" s="12" t="n"/>
      <c r="O388" s="12" t="n"/>
      <c r="P388" s="13">
        <f>IF($A388="","",IF($J388="SL",IF(AND((MAX(0,MIN($I388,IF(OR($E388="",Settings!$B$3=""),0,DATEDIF($E388,EOMONTH(Settings!$B$3,0)+1,"m")))))&gt;0,(MAX(0,MIN($I388,IF(OR($E388="",Settings!$B$3=""),0,DATEDIF($E388,EOMONTH(Settings!$B$3,0)+1,"m")))))&lt;=$I388),(IFERROR(($F388-$G388)/$I388,0)),0),IF($J388="DDB",IF((MAX(0,MIN($I388,IF(OR($E388="",Settings!$B$3=""),0,DATEDIF($E388,EOMONTH(Settings!$B$3,0)+1,"m")))))=0,0,VDB($F388,$G388,$I388,(MAX(0,MIN($I388,IF(OR($E388="",Settings!$B$3=""),0,DATEDIF($E388,EOMONTH(Settings!$B$3,0)+1,"m")))))-1,(MAX(0,MIN($I388,IF(OR($E388="",Settings!$B$3=""),0,DATEDIF($E388,EOMONTH(Settings!$B$3,0)+1,"m"))))),2,TRUE)),0)))</f>
        <v/>
      </c>
      <c r="Q388" s="13">
        <f>IF($A388="","",IF($J388="SL",(MAX(0,MIN($I388,IF(OR($E388="",Settings!$B$3=""),0,DATEDIF($E388,EOMONTH(Settings!$B$3,0)+1,"m")))))*(IFERROR(($F388-$G388)/$I388,0)),IF($J388="DDB",IF((MAX(0,MIN($I388,IF(OR($E388="",Settings!$B$3=""),0,DATEDIF($E388,EOMONTH(Settings!$B$3,0)+1,"m")))))=0,0,VDB($F388,$G388,$I388,0,(MAX(0,MIN($I388,IF(OR($E388="",Settings!$B$3=""),0,DATEDIF($E388,EOMONTH(Settings!$B$3,0)+1,"m"))))),2,TRUE)),0)))</f>
        <v/>
      </c>
      <c r="R388" s="13">
        <f>IF($A388="","",MAX(0,$F388-$Q388))</f>
        <v/>
      </c>
    </row>
    <row r="389">
      <c r="A389" s="12" t="n"/>
      <c r="B389" s="12" t="n"/>
      <c r="C389" s="12" t="n"/>
      <c r="D389" s="14" t="n"/>
      <c r="E389" s="14" t="n"/>
      <c r="F389" s="13" t="n"/>
      <c r="G389" s="13" t="n"/>
      <c r="H389" s="12" t="n"/>
      <c r="I389" s="12">
        <f>IF($H389="","",$H389*12)</f>
        <v/>
      </c>
      <c r="J389" s="12" t="n"/>
      <c r="K389" s="12" t="n"/>
      <c r="L389" s="12" t="n"/>
      <c r="M389" s="12" t="n"/>
      <c r="N389" s="12" t="n"/>
      <c r="O389" s="12" t="n"/>
      <c r="P389" s="13">
        <f>IF($A389="","",IF($J389="SL",IF(AND((MAX(0,MIN($I389,IF(OR($E389="",Settings!$B$3=""),0,DATEDIF($E389,EOMONTH(Settings!$B$3,0)+1,"m")))))&gt;0,(MAX(0,MIN($I389,IF(OR($E389="",Settings!$B$3=""),0,DATEDIF($E389,EOMONTH(Settings!$B$3,0)+1,"m")))))&lt;=$I389),(IFERROR(($F389-$G389)/$I389,0)),0),IF($J389="DDB",IF((MAX(0,MIN($I389,IF(OR($E389="",Settings!$B$3=""),0,DATEDIF($E389,EOMONTH(Settings!$B$3,0)+1,"m")))))=0,0,VDB($F389,$G389,$I389,(MAX(0,MIN($I389,IF(OR($E389="",Settings!$B$3=""),0,DATEDIF($E389,EOMONTH(Settings!$B$3,0)+1,"m")))))-1,(MAX(0,MIN($I389,IF(OR($E389="",Settings!$B$3=""),0,DATEDIF($E389,EOMONTH(Settings!$B$3,0)+1,"m"))))),2,TRUE)),0)))</f>
        <v/>
      </c>
      <c r="Q389" s="13">
        <f>IF($A389="","",IF($J389="SL",(MAX(0,MIN($I389,IF(OR($E389="",Settings!$B$3=""),0,DATEDIF($E389,EOMONTH(Settings!$B$3,0)+1,"m")))))*(IFERROR(($F389-$G389)/$I389,0)),IF($J389="DDB",IF((MAX(0,MIN($I389,IF(OR($E389="",Settings!$B$3=""),0,DATEDIF($E389,EOMONTH(Settings!$B$3,0)+1,"m")))))=0,0,VDB($F389,$G389,$I389,0,(MAX(0,MIN($I389,IF(OR($E389="",Settings!$B$3=""),0,DATEDIF($E389,EOMONTH(Settings!$B$3,0)+1,"m"))))),2,TRUE)),0)))</f>
        <v/>
      </c>
      <c r="R389" s="13">
        <f>IF($A389="","",MAX(0,$F389-$Q389))</f>
        <v/>
      </c>
    </row>
    <row r="390">
      <c r="A390" s="12" t="n"/>
      <c r="B390" s="12" t="n"/>
      <c r="C390" s="12" t="n"/>
      <c r="D390" s="14" t="n"/>
      <c r="E390" s="14" t="n"/>
      <c r="F390" s="13" t="n"/>
      <c r="G390" s="13" t="n"/>
      <c r="H390" s="12" t="n"/>
      <c r="I390" s="12">
        <f>IF($H390="","",$H390*12)</f>
        <v/>
      </c>
      <c r="J390" s="12" t="n"/>
      <c r="K390" s="12" t="n"/>
      <c r="L390" s="12" t="n"/>
      <c r="M390" s="12" t="n"/>
      <c r="N390" s="12" t="n"/>
      <c r="O390" s="12" t="n"/>
      <c r="P390" s="13">
        <f>IF($A390="","",IF($J390="SL",IF(AND((MAX(0,MIN($I390,IF(OR($E390="",Settings!$B$3=""),0,DATEDIF($E390,EOMONTH(Settings!$B$3,0)+1,"m")))))&gt;0,(MAX(0,MIN($I390,IF(OR($E390="",Settings!$B$3=""),0,DATEDIF($E390,EOMONTH(Settings!$B$3,0)+1,"m")))))&lt;=$I390),(IFERROR(($F390-$G390)/$I390,0)),0),IF($J390="DDB",IF((MAX(0,MIN($I390,IF(OR($E390="",Settings!$B$3=""),0,DATEDIF($E390,EOMONTH(Settings!$B$3,0)+1,"m")))))=0,0,VDB($F390,$G390,$I390,(MAX(0,MIN($I390,IF(OR($E390="",Settings!$B$3=""),0,DATEDIF($E390,EOMONTH(Settings!$B$3,0)+1,"m")))))-1,(MAX(0,MIN($I390,IF(OR($E390="",Settings!$B$3=""),0,DATEDIF($E390,EOMONTH(Settings!$B$3,0)+1,"m"))))),2,TRUE)),0)))</f>
        <v/>
      </c>
      <c r="Q390" s="13">
        <f>IF($A390="","",IF($J390="SL",(MAX(0,MIN($I390,IF(OR($E390="",Settings!$B$3=""),0,DATEDIF($E390,EOMONTH(Settings!$B$3,0)+1,"m")))))*(IFERROR(($F390-$G390)/$I390,0)),IF($J390="DDB",IF((MAX(0,MIN($I390,IF(OR($E390="",Settings!$B$3=""),0,DATEDIF($E390,EOMONTH(Settings!$B$3,0)+1,"m")))))=0,0,VDB($F390,$G390,$I390,0,(MAX(0,MIN($I390,IF(OR($E390="",Settings!$B$3=""),0,DATEDIF($E390,EOMONTH(Settings!$B$3,0)+1,"m"))))),2,TRUE)),0)))</f>
        <v/>
      </c>
      <c r="R390" s="13">
        <f>IF($A390="","",MAX(0,$F390-$Q390))</f>
        <v/>
      </c>
    </row>
    <row r="391">
      <c r="A391" s="12" t="n"/>
      <c r="B391" s="12" t="n"/>
      <c r="C391" s="12" t="n"/>
      <c r="D391" s="14" t="n"/>
      <c r="E391" s="14" t="n"/>
      <c r="F391" s="13" t="n"/>
      <c r="G391" s="13" t="n"/>
      <c r="H391" s="12" t="n"/>
      <c r="I391" s="12">
        <f>IF($H391="","",$H391*12)</f>
        <v/>
      </c>
      <c r="J391" s="12" t="n"/>
      <c r="K391" s="12" t="n"/>
      <c r="L391" s="12" t="n"/>
      <c r="M391" s="12" t="n"/>
      <c r="N391" s="12" t="n"/>
      <c r="O391" s="12" t="n"/>
      <c r="P391" s="13">
        <f>IF($A391="","",IF($J391="SL",IF(AND((MAX(0,MIN($I391,IF(OR($E391="",Settings!$B$3=""),0,DATEDIF($E391,EOMONTH(Settings!$B$3,0)+1,"m")))))&gt;0,(MAX(0,MIN($I391,IF(OR($E391="",Settings!$B$3=""),0,DATEDIF($E391,EOMONTH(Settings!$B$3,0)+1,"m")))))&lt;=$I391),(IFERROR(($F391-$G391)/$I391,0)),0),IF($J391="DDB",IF((MAX(0,MIN($I391,IF(OR($E391="",Settings!$B$3=""),0,DATEDIF($E391,EOMONTH(Settings!$B$3,0)+1,"m")))))=0,0,VDB($F391,$G391,$I391,(MAX(0,MIN($I391,IF(OR($E391="",Settings!$B$3=""),0,DATEDIF($E391,EOMONTH(Settings!$B$3,0)+1,"m")))))-1,(MAX(0,MIN($I391,IF(OR($E391="",Settings!$B$3=""),0,DATEDIF($E391,EOMONTH(Settings!$B$3,0)+1,"m"))))),2,TRUE)),0)))</f>
        <v/>
      </c>
      <c r="Q391" s="13">
        <f>IF($A391="","",IF($J391="SL",(MAX(0,MIN($I391,IF(OR($E391="",Settings!$B$3=""),0,DATEDIF($E391,EOMONTH(Settings!$B$3,0)+1,"m")))))*(IFERROR(($F391-$G391)/$I391,0)),IF($J391="DDB",IF((MAX(0,MIN($I391,IF(OR($E391="",Settings!$B$3=""),0,DATEDIF($E391,EOMONTH(Settings!$B$3,0)+1,"m")))))=0,0,VDB($F391,$G391,$I391,0,(MAX(0,MIN($I391,IF(OR($E391="",Settings!$B$3=""),0,DATEDIF($E391,EOMONTH(Settings!$B$3,0)+1,"m"))))),2,TRUE)),0)))</f>
        <v/>
      </c>
      <c r="R391" s="13">
        <f>IF($A391="","",MAX(0,$F391-$Q391))</f>
        <v/>
      </c>
    </row>
    <row r="392">
      <c r="A392" s="12" t="n"/>
      <c r="B392" s="12" t="n"/>
      <c r="C392" s="12" t="n"/>
      <c r="D392" s="14" t="n"/>
      <c r="E392" s="14" t="n"/>
      <c r="F392" s="13" t="n"/>
      <c r="G392" s="13" t="n"/>
      <c r="H392" s="12" t="n"/>
      <c r="I392" s="12">
        <f>IF($H392="","",$H392*12)</f>
        <v/>
      </c>
      <c r="J392" s="12" t="n"/>
      <c r="K392" s="12" t="n"/>
      <c r="L392" s="12" t="n"/>
      <c r="M392" s="12" t="n"/>
      <c r="N392" s="12" t="n"/>
      <c r="O392" s="12" t="n"/>
      <c r="P392" s="13">
        <f>IF($A392="","",IF($J392="SL",IF(AND((MAX(0,MIN($I392,IF(OR($E392="",Settings!$B$3=""),0,DATEDIF($E392,EOMONTH(Settings!$B$3,0)+1,"m")))))&gt;0,(MAX(0,MIN($I392,IF(OR($E392="",Settings!$B$3=""),0,DATEDIF($E392,EOMONTH(Settings!$B$3,0)+1,"m")))))&lt;=$I392),(IFERROR(($F392-$G392)/$I392,0)),0),IF($J392="DDB",IF((MAX(0,MIN($I392,IF(OR($E392="",Settings!$B$3=""),0,DATEDIF($E392,EOMONTH(Settings!$B$3,0)+1,"m")))))=0,0,VDB($F392,$G392,$I392,(MAX(0,MIN($I392,IF(OR($E392="",Settings!$B$3=""),0,DATEDIF($E392,EOMONTH(Settings!$B$3,0)+1,"m")))))-1,(MAX(0,MIN($I392,IF(OR($E392="",Settings!$B$3=""),0,DATEDIF($E392,EOMONTH(Settings!$B$3,0)+1,"m"))))),2,TRUE)),0)))</f>
        <v/>
      </c>
      <c r="Q392" s="13">
        <f>IF($A392="","",IF($J392="SL",(MAX(0,MIN($I392,IF(OR($E392="",Settings!$B$3=""),0,DATEDIF($E392,EOMONTH(Settings!$B$3,0)+1,"m")))))*(IFERROR(($F392-$G392)/$I392,0)),IF($J392="DDB",IF((MAX(0,MIN($I392,IF(OR($E392="",Settings!$B$3=""),0,DATEDIF($E392,EOMONTH(Settings!$B$3,0)+1,"m")))))=0,0,VDB($F392,$G392,$I392,0,(MAX(0,MIN($I392,IF(OR($E392="",Settings!$B$3=""),0,DATEDIF($E392,EOMONTH(Settings!$B$3,0)+1,"m"))))),2,TRUE)),0)))</f>
        <v/>
      </c>
      <c r="R392" s="13">
        <f>IF($A392="","",MAX(0,$F392-$Q392))</f>
        <v/>
      </c>
    </row>
    <row r="393">
      <c r="A393" s="12" t="n"/>
      <c r="B393" s="12" t="n"/>
      <c r="C393" s="12" t="n"/>
      <c r="D393" s="14" t="n"/>
      <c r="E393" s="14" t="n"/>
      <c r="F393" s="13" t="n"/>
      <c r="G393" s="13" t="n"/>
      <c r="H393" s="12" t="n"/>
      <c r="I393" s="12">
        <f>IF($H393="","",$H393*12)</f>
        <v/>
      </c>
      <c r="J393" s="12" t="n"/>
      <c r="K393" s="12" t="n"/>
      <c r="L393" s="12" t="n"/>
      <c r="M393" s="12" t="n"/>
      <c r="N393" s="12" t="n"/>
      <c r="O393" s="12" t="n"/>
      <c r="P393" s="13">
        <f>IF($A393="","",IF($J393="SL",IF(AND((MAX(0,MIN($I393,IF(OR($E393="",Settings!$B$3=""),0,DATEDIF($E393,EOMONTH(Settings!$B$3,0)+1,"m")))))&gt;0,(MAX(0,MIN($I393,IF(OR($E393="",Settings!$B$3=""),0,DATEDIF($E393,EOMONTH(Settings!$B$3,0)+1,"m")))))&lt;=$I393),(IFERROR(($F393-$G393)/$I393,0)),0),IF($J393="DDB",IF((MAX(0,MIN($I393,IF(OR($E393="",Settings!$B$3=""),0,DATEDIF($E393,EOMONTH(Settings!$B$3,0)+1,"m")))))=0,0,VDB($F393,$G393,$I393,(MAX(0,MIN($I393,IF(OR($E393="",Settings!$B$3=""),0,DATEDIF($E393,EOMONTH(Settings!$B$3,0)+1,"m")))))-1,(MAX(0,MIN($I393,IF(OR($E393="",Settings!$B$3=""),0,DATEDIF($E393,EOMONTH(Settings!$B$3,0)+1,"m"))))),2,TRUE)),0)))</f>
        <v/>
      </c>
      <c r="Q393" s="13">
        <f>IF($A393="","",IF($J393="SL",(MAX(0,MIN($I393,IF(OR($E393="",Settings!$B$3=""),0,DATEDIF($E393,EOMONTH(Settings!$B$3,0)+1,"m")))))*(IFERROR(($F393-$G393)/$I393,0)),IF($J393="DDB",IF((MAX(0,MIN($I393,IF(OR($E393="",Settings!$B$3=""),0,DATEDIF($E393,EOMONTH(Settings!$B$3,0)+1,"m")))))=0,0,VDB($F393,$G393,$I393,0,(MAX(0,MIN($I393,IF(OR($E393="",Settings!$B$3=""),0,DATEDIF($E393,EOMONTH(Settings!$B$3,0)+1,"m"))))),2,TRUE)),0)))</f>
        <v/>
      </c>
      <c r="R393" s="13">
        <f>IF($A393="","",MAX(0,$F393-$Q393))</f>
        <v/>
      </c>
    </row>
    <row r="394">
      <c r="A394" s="12" t="n"/>
      <c r="B394" s="12" t="n"/>
      <c r="C394" s="12" t="n"/>
      <c r="D394" s="14" t="n"/>
      <c r="E394" s="14" t="n"/>
      <c r="F394" s="13" t="n"/>
      <c r="G394" s="13" t="n"/>
      <c r="H394" s="12" t="n"/>
      <c r="I394" s="12">
        <f>IF($H394="","",$H394*12)</f>
        <v/>
      </c>
      <c r="J394" s="12" t="n"/>
      <c r="K394" s="12" t="n"/>
      <c r="L394" s="12" t="n"/>
      <c r="M394" s="12" t="n"/>
      <c r="N394" s="12" t="n"/>
      <c r="O394" s="12" t="n"/>
      <c r="P394" s="13">
        <f>IF($A394="","",IF($J394="SL",IF(AND((MAX(0,MIN($I394,IF(OR($E394="",Settings!$B$3=""),0,DATEDIF($E394,EOMONTH(Settings!$B$3,0)+1,"m")))))&gt;0,(MAX(0,MIN($I394,IF(OR($E394="",Settings!$B$3=""),0,DATEDIF($E394,EOMONTH(Settings!$B$3,0)+1,"m")))))&lt;=$I394),(IFERROR(($F394-$G394)/$I394,0)),0),IF($J394="DDB",IF((MAX(0,MIN($I394,IF(OR($E394="",Settings!$B$3=""),0,DATEDIF($E394,EOMONTH(Settings!$B$3,0)+1,"m")))))=0,0,VDB($F394,$G394,$I394,(MAX(0,MIN($I394,IF(OR($E394="",Settings!$B$3=""),0,DATEDIF($E394,EOMONTH(Settings!$B$3,0)+1,"m")))))-1,(MAX(0,MIN($I394,IF(OR($E394="",Settings!$B$3=""),0,DATEDIF($E394,EOMONTH(Settings!$B$3,0)+1,"m"))))),2,TRUE)),0)))</f>
        <v/>
      </c>
      <c r="Q394" s="13">
        <f>IF($A394="","",IF($J394="SL",(MAX(0,MIN($I394,IF(OR($E394="",Settings!$B$3=""),0,DATEDIF($E394,EOMONTH(Settings!$B$3,0)+1,"m")))))*(IFERROR(($F394-$G394)/$I394,0)),IF($J394="DDB",IF((MAX(0,MIN($I394,IF(OR($E394="",Settings!$B$3=""),0,DATEDIF($E394,EOMONTH(Settings!$B$3,0)+1,"m")))))=0,0,VDB($F394,$G394,$I394,0,(MAX(0,MIN($I394,IF(OR($E394="",Settings!$B$3=""),0,DATEDIF($E394,EOMONTH(Settings!$B$3,0)+1,"m"))))),2,TRUE)),0)))</f>
        <v/>
      </c>
      <c r="R394" s="13">
        <f>IF($A394="","",MAX(0,$F394-$Q394))</f>
        <v/>
      </c>
    </row>
    <row r="395">
      <c r="A395" s="12" t="n"/>
      <c r="B395" s="12" t="n"/>
      <c r="C395" s="12" t="n"/>
      <c r="D395" s="14" t="n"/>
      <c r="E395" s="14" t="n"/>
      <c r="F395" s="13" t="n"/>
      <c r="G395" s="13" t="n"/>
      <c r="H395" s="12" t="n"/>
      <c r="I395" s="12">
        <f>IF($H395="","",$H395*12)</f>
        <v/>
      </c>
      <c r="J395" s="12" t="n"/>
      <c r="K395" s="12" t="n"/>
      <c r="L395" s="12" t="n"/>
      <c r="M395" s="12" t="n"/>
      <c r="N395" s="12" t="n"/>
      <c r="O395" s="12" t="n"/>
      <c r="P395" s="13">
        <f>IF($A395="","",IF($J395="SL",IF(AND((MAX(0,MIN($I395,IF(OR($E395="",Settings!$B$3=""),0,DATEDIF($E395,EOMONTH(Settings!$B$3,0)+1,"m")))))&gt;0,(MAX(0,MIN($I395,IF(OR($E395="",Settings!$B$3=""),0,DATEDIF($E395,EOMONTH(Settings!$B$3,0)+1,"m")))))&lt;=$I395),(IFERROR(($F395-$G395)/$I395,0)),0),IF($J395="DDB",IF((MAX(0,MIN($I395,IF(OR($E395="",Settings!$B$3=""),0,DATEDIF($E395,EOMONTH(Settings!$B$3,0)+1,"m")))))=0,0,VDB($F395,$G395,$I395,(MAX(0,MIN($I395,IF(OR($E395="",Settings!$B$3=""),0,DATEDIF($E395,EOMONTH(Settings!$B$3,0)+1,"m")))))-1,(MAX(0,MIN($I395,IF(OR($E395="",Settings!$B$3=""),0,DATEDIF($E395,EOMONTH(Settings!$B$3,0)+1,"m"))))),2,TRUE)),0)))</f>
        <v/>
      </c>
      <c r="Q395" s="13">
        <f>IF($A395="","",IF($J395="SL",(MAX(0,MIN($I395,IF(OR($E395="",Settings!$B$3=""),0,DATEDIF($E395,EOMONTH(Settings!$B$3,0)+1,"m")))))*(IFERROR(($F395-$G395)/$I395,0)),IF($J395="DDB",IF((MAX(0,MIN($I395,IF(OR($E395="",Settings!$B$3=""),0,DATEDIF($E395,EOMONTH(Settings!$B$3,0)+1,"m")))))=0,0,VDB($F395,$G395,$I395,0,(MAX(0,MIN($I395,IF(OR($E395="",Settings!$B$3=""),0,DATEDIF($E395,EOMONTH(Settings!$B$3,0)+1,"m"))))),2,TRUE)),0)))</f>
        <v/>
      </c>
      <c r="R395" s="13">
        <f>IF($A395="","",MAX(0,$F395-$Q395))</f>
        <v/>
      </c>
    </row>
    <row r="396">
      <c r="A396" s="12" t="n"/>
      <c r="B396" s="12" t="n"/>
      <c r="C396" s="12" t="n"/>
      <c r="D396" s="14" t="n"/>
      <c r="E396" s="14" t="n"/>
      <c r="F396" s="13" t="n"/>
      <c r="G396" s="13" t="n"/>
      <c r="H396" s="12" t="n"/>
      <c r="I396" s="12">
        <f>IF($H396="","",$H396*12)</f>
        <v/>
      </c>
      <c r="J396" s="12" t="n"/>
      <c r="K396" s="12" t="n"/>
      <c r="L396" s="12" t="n"/>
      <c r="M396" s="12" t="n"/>
      <c r="N396" s="12" t="n"/>
      <c r="O396" s="12" t="n"/>
      <c r="P396" s="13">
        <f>IF($A396="","",IF($J396="SL",IF(AND((MAX(0,MIN($I396,IF(OR($E396="",Settings!$B$3=""),0,DATEDIF($E396,EOMONTH(Settings!$B$3,0)+1,"m")))))&gt;0,(MAX(0,MIN($I396,IF(OR($E396="",Settings!$B$3=""),0,DATEDIF($E396,EOMONTH(Settings!$B$3,0)+1,"m")))))&lt;=$I396),(IFERROR(($F396-$G396)/$I396,0)),0),IF($J396="DDB",IF((MAX(0,MIN($I396,IF(OR($E396="",Settings!$B$3=""),0,DATEDIF($E396,EOMONTH(Settings!$B$3,0)+1,"m")))))=0,0,VDB($F396,$G396,$I396,(MAX(0,MIN($I396,IF(OR($E396="",Settings!$B$3=""),0,DATEDIF($E396,EOMONTH(Settings!$B$3,0)+1,"m")))))-1,(MAX(0,MIN($I396,IF(OR($E396="",Settings!$B$3=""),0,DATEDIF($E396,EOMONTH(Settings!$B$3,0)+1,"m"))))),2,TRUE)),0)))</f>
        <v/>
      </c>
      <c r="Q396" s="13">
        <f>IF($A396="","",IF($J396="SL",(MAX(0,MIN($I396,IF(OR($E396="",Settings!$B$3=""),0,DATEDIF($E396,EOMONTH(Settings!$B$3,0)+1,"m")))))*(IFERROR(($F396-$G396)/$I396,0)),IF($J396="DDB",IF((MAX(0,MIN($I396,IF(OR($E396="",Settings!$B$3=""),0,DATEDIF($E396,EOMONTH(Settings!$B$3,0)+1,"m")))))=0,0,VDB($F396,$G396,$I396,0,(MAX(0,MIN($I396,IF(OR($E396="",Settings!$B$3=""),0,DATEDIF($E396,EOMONTH(Settings!$B$3,0)+1,"m"))))),2,TRUE)),0)))</f>
        <v/>
      </c>
      <c r="R396" s="13">
        <f>IF($A396="","",MAX(0,$F396-$Q396))</f>
        <v/>
      </c>
    </row>
    <row r="397">
      <c r="A397" s="12" t="n"/>
      <c r="B397" s="12" t="n"/>
      <c r="C397" s="12" t="n"/>
      <c r="D397" s="14" t="n"/>
      <c r="E397" s="14" t="n"/>
      <c r="F397" s="13" t="n"/>
      <c r="G397" s="13" t="n"/>
      <c r="H397" s="12" t="n"/>
      <c r="I397" s="12">
        <f>IF($H397="","",$H397*12)</f>
        <v/>
      </c>
      <c r="J397" s="12" t="n"/>
      <c r="K397" s="12" t="n"/>
      <c r="L397" s="12" t="n"/>
      <c r="M397" s="12" t="n"/>
      <c r="N397" s="12" t="n"/>
      <c r="O397" s="12" t="n"/>
      <c r="P397" s="13">
        <f>IF($A397="","",IF($J397="SL",IF(AND((MAX(0,MIN($I397,IF(OR($E397="",Settings!$B$3=""),0,DATEDIF($E397,EOMONTH(Settings!$B$3,0)+1,"m")))))&gt;0,(MAX(0,MIN($I397,IF(OR($E397="",Settings!$B$3=""),0,DATEDIF($E397,EOMONTH(Settings!$B$3,0)+1,"m")))))&lt;=$I397),(IFERROR(($F397-$G397)/$I397,0)),0),IF($J397="DDB",IF((MAX(0,MIN($I397,IF(OR($E397="",Settings!$B$3=""),0,DATEDIF($E397,EOMONTH(Settings!$B$3,0)+1,"m")))))=0,0,VDB($F397,$G397,$I397,(MAX(0,MIN($I397,IF(OR($E397="",Settings!$B$3=""),0,DATEDIF($E397,EOMONTH(Settings!$B$3,0)+1,"m")))))-1,(MAX(0,MIN($I397,IF(OR($E397="",Settings!$B$3=""),0,DATEDIF($E397,EOMONTH(Settings!$B$3,0)+1,"m"))))),2,TRUE)),0)))</f>
        <v/>
      </c>
      <c r="Q397" s="13">
        <f>IF($A397="","",IF($J397="SL",(MAX(0,MIN($I397,IF(OR($E397="",Settings!$B$3=""),0,DATEDIF($E397,EOMONTH(Settings!$B$3,0)+1,"m")))))*(IFERROR(($F397-$G397)/$I397,0)),IF($J397="DDB",IF((MAX(0,MIN($I397,IF(OR($E397="",Settings!$B$3=""),0,DATEDIF($E397,EOMONTH(Settings!$B$3,0)+1,"m")))))=0,0,VDB($F397,$G397,$I397,0,(MAX(0,MIN($I397,IF(OR($E397="",Settings!$B$3=""),0,DATEDIF($E397,EOMONTH(Settings!$B$3,0)+1,"m"))))),2,TRUE)),0)))</f>
        <v/>
      </c>
      <c r="R397" s="13">
        <f>IF($A397="","",MAX(0,$F397-$Q397))</f>
        <v/>
      </c>
    </row>
    <row r="398">
      <c r="A398" s="12" t="n"/>
      <c r="B398" s="12" t="n"/>
      <c r="C398" s="12" t="n"/>
      <c r="D398" s="14" t="n"/>
      <c r="E398" s="14" t="n"/>
      <c r="F398" s="13" t="n"/>
      <c r="G398" s="13" t="n"/>
      <c r="H398" s="12" t="n"/>
      <c r="I398" s="12">
        <f>IF($H398="","",$H398*12)</f>
        <v/>
      </c>
      <c r="J398" s="12" t="n"/>
      <c r="K398" s="12" t="n"/>
      <c r="L398" s="12" t="n"/>
      <c r="M398" s="12" t="n"/>
      <c r="N398" s="12" t="n"/>
      <c r="O398" s="12" t="n"/>
      <c r="P398" s="13">
        <f>IF($A398="","",IF($J398="SL",IF(AND((MAX(0,MIN($I398,IF(OR($E398="",Settings!$B$3=""),0,DATEDIF($E398,EOMONTH(Settings!$B$3,0)+1,"m")))))&gt;0,(MAX(0,MIN($I398,IF(OR($E398="",Settings!$B$3=""),0,DATEDIF($E398,EOMONTH(Settings!$B$3,0)+1,"m")))))&lt;=$I398),(IFERROR(($F398-$G398)/$I398,0)),0),IF($J398="DDB",IF((MAX(0,MIN($I398,IF(OR($E398="",Settings!$B$3=""),0,DATEDIF($E398,EOMONTH(Settings!$B$3,0)+1,"m")))))=0,0,VDB($F398,$G398,$I398,(MAX(0,MIN($I398,IF(OR($E398="",Settings!$B$3=""),0,DATEDIF($E398,EOMONTH(Settings!$B$3,0)+1,"m")))))-1,(MAX(0,MIN($I398,IF(OR($E398="",Settings!$B$3=""),0,DATEDIF($E398,EOMONTH(Settings!$B$3,0)+1,"m"))))),2,TRUE)),0)))</f>
        <v/>
      </c>
      <c r="Q398" s="13">
        <f>IF($A398="","",IF($J398="SL",(MAX(0,MIN($I398,IF(OR($E398="",Settings!$B$3=""),0,DATEDIF($E398,EOMONTH(Settings!$B$3,0)+1,"m")))))*(IFERROR(($F398-$G398)/$I398,0)),IF($J398="DDB",IF((MAX(0,MIN($I398,IF(OR($E398="",Settings!$B$3=""),0,DATEDIF($E398,EOMONTH(Settings!$B$3,0)+1,"m")))))=0,0,VDB($F398,$G398,$I398,0,(MAX(0,MIN($I398,IF(OR($E398="",Settings!$B$3=""),0,DATEDIF($E398,EOMONTH(Settings!$B$3,0)+1,"m"))))),2,TRUE)),0)))</f>
        <v/>
      </c>
      <c r="R398" s="13">
        <f>IF($A398="","",MAX(0,$F398-$Q398))</f>
        <v/>
      </c>
    </row>
    <row r="399">
      <c r="A399" s="12" t="n"/>
      <c r="B399" s="12" t="n"/>
      <c r="C399" s="12" t="n"/>
      <c r="D399" s="14" t="n"/>
      <c r="E399" s="14" t="n"/>
      <c r="F399" s="13" t="n"/>
      <c r="G399" s="13" t="n"/>
      <c r="H399" s="12" t="n"/>
      <c r="I399" s="12">
        <f>IF($H399="","",$H399*12)</f>
        <v/>
      </c>
      <c r="J399" s="12" t="n"/>
      <c r="K399" s="12" t="n"/>
      <c r="L399" s="12" t="n"/>
      <c r="M399" s="12" t="n"/>
      <c r="N399" s="12" t="n"/>
      <c r="O399" s="12" t="n"/>
      <c r="P399" s="13">
        <f>IF($A399="","",IF($J399="SL",IF(AND((MAX(0,MIN($I399,IF(OR($E399="",Settings!$B$3=""),0,DATEDIF($E399,EOMONTH(Settings!$B$3,0)+1,"m")))))&gt;0,(MAX(0,MIN($I399,IF(OR($E399="",Settings!$B$3=""),0,DATEDIF($E399,EOMONTH(Settings!$B$3,0)+1,"m")))))&lt;=$I399),(IFERROR(($F399-$G399)/$I399,0)),0),IF($J399="DDB",IF((MAX(0,MIN($I399,IF(OR($E399="",Settings!$B$3=""),0,DATEDIF($E399,EOMONTH(Settings!$B$3,0)+1,"m")))))=0,0,VDB($F399,$G399,$I399,(MAX(0,MIN($I399,IF(OR($E399="",Settings!$B$3=""),0,DATEDIF($E399,EOMONTH(Settings!$B$3,0)+1,"m")))))-1,(MAX(0,MIN($I399,IF(OR($E399="",Settings!$B$3=""),0,DATEDIF($E399,EOMONTH(Settings!$B$3,0)+1,"m"))))),2,TRUE)),0)))</f>
        <v/>
      </c>
      <c r="Q399" s="13">
        <f>IF($A399="","",IF($J399="SL",(MAX(0,MIN($I399,IF(OR($E399="",Settings!$B$3=""),0,DATEDIF($E399,EOMONTH(Settings!$B$3,0)+1,"m")))))*(IFERROR(($F399-$G399)/$I399,0)),IF($J399="DDB",IF((MAX(0,MIN($I399,IF(OR($E399="",Settings!$B$3=""),0,DATEDIF($E399,EOMONTH(Settings!$B$3,0)+1,"m")))))=0,0,VDB($F399,$G399,$I399,0,(MAX(0,MIN($I399,IF(OR($E399="",Settings!$B$3=""),0,DATEDIF($E399,EOMONTH(Settings!$B$3,0)+1,"m"))))),2,TRUE)),0)))</f>
        <v/>
      </c>
      <c r="R399" s="13">
        <f>IF($A399="","",MAX(0,$F399-$Q399))</f>
        <v/>
      </c>
    </row>
    <row r="400">
      <c r="A400" s="12" t="n"/>
      <c r="B400" s="12" t="n"/>
      <c r="C400" s="12" t="n"/>
      <c r="D400" s="14" t="n"/>
      <c r="E400" s="14" t="n"/>
      <c r="F400" s="13" t="n"/>
      <c r="G400" s="13" t="n"/>
      <c r="H400" s="12" t="n"/>
      <c r="I400" s="12">
        <f>IF($H400="","",$H400*12)</f>
        <v/>
      </c>
      <c r="J400" s="12" t="n"/>
      <c r="K400" s="12" t="n"/>
      <c r="L400" s="12" t="n"/>
      <c r="M400" s="12" t="n"/>
      <c r="N400" s="12" t="n"/>
      <c r="O400" s="12" t="n"/>
      <c r="P400" s="13">
        <f>IF($A400="","",IF($J400="SL",IF(AND((MAX(0,MIN($I400,IF(OR($E400="",Settings!$B$3=""),0,DATEDIF($E400,EOMONTH(Settings!$B$3,0)+1,"m")))))&gt;0,(MAX(0,MIN($I400,IF(OR($E400="",Settings!$B$3=""),0,DATEDIF($E400,EOMONTH(Settings!$B$3,0)+1,"m")))))&lt;=$I400),(IFERROR(($F400-$G400)/$I400,0)),0),IF($J400="DDB",IF((MAX(0,MIN($I400,IF(OR($E400="",Settings!$B$3=""),0,DATEDIF($E400,EOMONTH(Settings!$B$3,0)+1,"m")))))=0,0,VDB($F400,$G400,$I400,(MAX(0,MIN($I400,IF(OR($E400="",Settings!$B$3=""),0,DATEDIF($E400,EOMONTH(Settings!$B$3,0)+1,"m")))))-1,(MAX(0,MIN($I400,IF(OR($E400="",Settings!$B$3=""),0,DATEDIF($E400,EOMONTH(Settings!$B$3,0)+1,"m"))))),2,TRUE)),0)))</f>
        <v/>
      </c>
      <c r="Q400" s="13">
        <f>IF($A400="","",IF($J400="SL",(MAX(0,MIN($I400,IF(OR($E400="",Settings!$B$3=""),0,DATEDIF($E400,EOMONTH(Settings!$B$3,0)+1,"m")))))*(IFERROR(($F400-$G400)/$I400,0)),IF($J400="DDB",IF((MAX(0,MIN($I400,IF(OR($E400="",Settings!$B$3=""),0,DATEDIF($E400,EOMONTH(Settings!$B$3,0)+1,"m")))))=0,0,VDB($F400,$G400,$I400,0,(MAX(0,MIN($I400,IF(OR($E400="",Settings!$B$3=""),0,DATEDIF($E400,EOMONTH(Settings!$B$3,0)+1,"m"))))),2,TRUE)),0)))</f>
        <v/>
      </c>
      <c r="R400" s="13">
        <f>IF($A400="","",MAX(0,$F400-$Q400))</f>
        <v/>
      </c>
    </row>
    <row r="401">
      <c r="A401" s="12" t="n"/>
      <c r="B401" s="12" t="n"/>
      <c r="C401" s="12" t="n"/>
      <c r="D401" s="14" t="n"/>
      <c r="E401" s="14" t="n"/>
      <c r="F401" s="13" t="n"/>
      <c r="G401" s="13" t="n"/>
      <c r="H401" s="12" t="n"/>
      <c r="I401" s="12">
        <f>IF($H401="","",$H401*12)</f>
        <v/>
      </c>
      <c r="J401" s="12" t="n"/>
      <c r="K401" s="12" t="n"/>
      <c r="L401" s="12" t="n"/>
      <c r="M401" s="12" t="n"/>
      <c r="N401" s="12" t="n"/>
      <c r="O401" s="12" t="n"/>
      <c r="P401" s="13">
        <f>IF($A401="","",IF($J401="SL",IF(AND((MAX(0,MIN($I401,IF(OR($E401="",Settings!$B$3=""),0,DATEDIF($E401,EOMONTH(Settings!$B$3,0)+1,"m")))))&gt;0,(MAX(0,MIN($I401,IF(OR($E401="",Settings!$B$3=""),0,DATEDIF($E401,EOMONTH(Settings!$B$3,0)+1,"m")))))&lt;=$I401),(IFERROR(($F401-$G401)/$I401,0)),0),IF($J401="DDB",IF((MAX(0,MIN($I401,IF(OR($E401="",Settings!$B$3=""),0,DATEDIF($E401,EOMONTH(Settings!$B$3,0)+1,"m")))))=0,0,VDB($F401,$G401,$I401,(MAX(0,MIN($I401,IF(OR($E401="",Settings!$B$3=""),0,DATEDIF($E401,EOMONTH(Settings!$B$3,0)+1,"m")))))-1,(MAX(0,MIN($I401,IF(OR($E401="",Settings!$B$3=""),0,DATEDIF($E401,EOMONTH(Settings!$B$3,0)+1,"m"))))),2,TRUE)),0)))</f>
        <v/>
      </c>
      <c r="Q401" s="13">
        <f>IF($A401="","",IF($J401="SL",(MAX(0,MIN($I401,IF(OR($E401="",Settings!$B$3=""),0,DATEDIF($E401,EOMONTH(Settings!$B$3,0)+1,"m")))))*(IFERROR(($F401-$G401)/$I401,0)),IF($J401="DDB",IF((MAX(0,MIN($I401,IF(OR($E401="",Settings!$B$3=""),0,DATEDIF($E401,EOMONTH(Settings!$B$3,0)+1,"m")))))=0,0,VDB($F401,$G401,$I401,0,(MAX(0,MIN($I401,IF(OR($E401="",Settings!$B$3=""),0,DATEDIF($E401,EOMONTH(Settings!$B$3,0)+1,"m"))))),2,TRUE)),0)))</f>
        <v/>
      </c>
      <c r="R401" s="13">
        <f>IF($A401="","",MAX(0,$F401-$Q401))</f>
        <v/>
      </c>
    </row>
    <row r="402">
      <c r="A402" s="12" t="n"/>
      <c r="B402" s="12" t="n"/>
      <c r="C402" s="12" t="n"/>
      <c r="D402" s="14" t="n"/>
      <c r="E402" s="14" t="n"/>
      <c r="F402" s="13" t="n"/>
      <c r="G402" s="13" t="n"/>
      <c r="H402" s="12" t="n"/>
      <c r="I402" s="12">
        <f>IF($H402="","",$H402*12)</f>
        <v/>
      </c>
      <c r="J402" s="12" t="n"/>
      <c r="K402" s="12" t="n"/>
      <c r="L402" s="12" t="n"/>
      <c r="M402" s="12" t="n"/>
      <c r="N402" s="12" t="n"/>
      <c r="O402" s="12" t="n"/>
      <c r="P402" s="13">
        <f>IF($A402="","",IF($J402="SL",IF(AND((MAX(0,MIN($I402,IF(OR($E402="",Settings!$B$3=""),0,DATEDIF($E402,EOMONTH(Settings!$B$3,0)+1,"m")))))&gt;0,(MAX(0,MIN($I402,IF(OR($E402="",Settings!$B$3=""),0,DATEDIF($E402,EOMONTH(Settings!$B$3,0)+1,"m")))))&lt;=$I402),(IFERROR(($F402-$G402)/$I402,0)),0),IF($J402="DDB",IF((MAX(0,MIN($I402,IF(OR($E402="",Settings!$B$3=""),0,DATEDIF($E402,EOMONTH(Settings!$B$3,0)+1,"m")))))=0,0,VDB($F402,$G402,$I402,(MAX(0,MIN($I402,IF(OR($E402="",Settings!$B$3=""),0,DATEDIF($E402,EOMONTH(Settings!$B$3,0)+1,"m")))))-1,(MAX(0,MIN($I402,IF(OR($E402="",Settings!$B$3=""),0,DATEDIF($E402,EOMONTH(Settings!$B$3,0)+1,"m"))))),2,TRUE)),0)))</f>
        <v/>
      </c>
      <c r="Q402" s="13">
        <f>IF($A402="","",IF($J402="SL",(MAX(0,MIN($I402,IF(OR($E402="",Settings!$B$3=""),0,DATEDIF($E402,EOMONTH(Settings!$B$3,0)+1,"m")))))*(IFERROR(($F402-$G402)/$I402,0)),IF($J402="DDB",IF((MAX(0,MIN($I402,IF(OR($E402="",Settings!$B$3=""),0,DATEDIF($E402,EOMONTH(Settings!$B$3,0)+1,"m")))))=0,0,VDB($F402,$G402,$I402,0,(MAX(0,MIN($I402,IF(OR($E402="",Settings!$B$3=""),0,DATEDIF($E402,EOMONTH(Settings!$B$3,0)+1,"m"))))),2,TRUE)),0)))</f>
        <v/>
      </c>
      <c r="R402" s="13">
        <f>IF($A402="","",MAX(0,$F402-$Q402))</f>
        <v/>
      </c>
    </row>
    <row r="403">
      <c r="A403" s="12" t="n"/>
      <c r="B403" s="12" t="n"/>
      <c r="C403" s="12" t="n"/>
      <c r="D403" s="14" t="n"/>
      <c r="E403" s="14" t="n"/>
      <c r="F403" s="13" t="n"/>
      <c r="G403" s="13" t="n"/>
      <c r="H403" s="12" t="n"/>
      <c r="I403" s="12">
        <f>IF($H403="","",$H403*12)</f>
        <v/>
      </c>
      <c r="J403" s="12" t="n"/>
      <c r="K403" s="12" t="n"/>
      <c r="L403" s="12" t="n"/>
      <c r="M403" s="12" t="n"/>
      <c r="N403" s="12" t="n"/>
      <c r="O403" s="12" t="n"/>
      <c r="P403" s="13">
        <f>IF($A403="","",IF($J403="SL",IF(AND((MAX(0,MIN($I403,IF(OR($E403="",Settings!$B$3=""),0,DATEDIF($E403,EOMONTH(Settings!$B$3,0)+1,"m")))))&gt;0,(MAX(0,MIN($I403,IF(OR($E403="",Settings!$B$3=""),0,DATEDIF($E403,EOMONTH(Settings!$B$3,0)+1,"m")))))&lt;=$I403),(IFERROR(($F403-$G403)/$I403,0)),0),IF($J403="DDB",IF((MAX(0,MIN($I403,IF(OR($E403="",Settings!$B$3=""),0,DATEDIF($E403,EOMONTH(Settings!$B$3,0)+1,"m")))))=0,0,VDB($F403,$G403,$I403,(MAX(0,MIN($I403,IF(OR($E403="",Settings!$B$3=""),0,DATEDIF($E403,EOMONTH(Settings!$B$3,0)+1,"m")))))-1,(MAX(0,MIN($I403,IF(OR($E403="",Settings!$B$3=""),0,DATEDIF($E403,EOMONTH(Settings!$B$3,0)+1,"m"))))),2,TRUE)),0)))</f>
        <v/>
      </c>
      <c r="Q403" s="13">
        <f>IF($A403="","",IF($J403="SL",(MAX(0,MIN($I403,IF(OR($E403="",Settings!$B$3=""),0,DATEDIF($E403,EOMONTH(Settings!$B$3,0)+1,"m")))))*(IFERROR(($F403-$G403)/$I403,0)),IF($J403="DDB",IF((MAX(0,MIN($I403,IF(OR($E403="",Settings!$B$3=""),0,DATEDIF($E403,EOMONTH(Settings!$B$3,0)+1,"m")))))=0,0,VDB($F403,$G403,$I403,0,(MAX(0,MIN($I403,IF(OR($E403="",Settings!$B$3=""),0,DATEDIF($E403,EOMONTH(Settings!$B$3,0)+1,"m"))))),2,TRUE)),0)))</f>
        <v/>
      </c>
      <c r="R403" s="13">
        <f>IF($A403="","",MAX(0,$F403-$Q403))</f>
        <v/>
      </c>
    </row>
    <row r="404">
      <c r="A404" s="12" t="n"/>
      <c r="B404" s="12" t="n"/>
      <c r="C404" s="12" t="n"/>
      <c r="D404" s="14" t="n"/>
      <c r="E404" s="14" t="n"/>
      <c r="F404" s="13" t="n"/>
      <c r="G404" s="13" t="n"/>
      <c r="H404" s="12" t="n"/>
      <c r="I404" s="12">
        <f>IF($H404="","",$H404*12)</f>
        <v/>
      </c>
      <c r="J404" s="12" t="n"/>
      <c r="K404" s="12" t="n"/>
      <c r="L404" s="12" t="n"/>
      <c r="M404" s="12" t="n"/>
      <c r="N404" s="12" t="n"/>
      <c r="O404" s="12" t="n"/>
      <c r="P404" s="13">
        <f>IF($A404="","",IF($J404="SL",IF(AND((MAX(0,MIN($I404,IF(OR($E404="",Settings!$B$3=""),0,DATEDIF($E404,EOMONTH(Settings!$B$3,0)+1,"m")))))&gt;0,(MAX(0,MIN($I404,IF(OR($E404="",Settings!$B$3=""),0,DATEDIF($E404,EOMONTH(Settings!$B$3,0)+1,"m")))))&lt;=$I404),(IFERROR(($F404-$G404)/$I404,0)),0),IF($J404="DDB",IF((MAX(0,MIN($I404,IF(OR($E404="",Settings!$B$3=""),0,DATEDIF($E404,EOMONTH(Settings!$B$3,0)+1,"m")))))=0,0,VDB($F404,$G404,$I404,(MAX(0,MIN($I404,IF(OR($E404="",Settings!$B$3=""),0,DATEDIF($E404,EOMONTH(Settings!$B$3,0)+1,"m")))))-1,(MAX(0,MIN($I404,IF(OR($E404="",Settings!$B$3=""),0,DATEDIF($E404,EOMONTH(Settings!$B$3,0)+1,"m"))))),2,TRUE)),0)))</f>
        <v/>
      </c>
      <c r="Q404" s="13">
        <f>IF($A404="","",IF($J404="SL",(MAX(0,MIN($I404,IF(OR($E404="",Settings!$B$3=""),0,DATEDIF($E404,EOMONTH(Settings!$B$3,0)+1,"m")))))*(IFERROR(($F404-$G404)/$I404,0)),IF($J404="DDB",IF((MAX(0,MIN($I404,IF(OR($E404="",Settings!$B$3=""),0,DATEDIF($E404,EOMONTH(Settings!$B$3,0)+1,"m")))))=0,0,VDB($F404,$G404,$I404,0,(MAX(0,MIN($I404,IF(OR($E404="",Settings!$B$3=""),0,DATEDIF($E404,EOMONTH(Settings!$B$3,0)+1,"m"))))),2,TRUE)),0)))</f>
        <v/>
      </c>
      <c r="R404" s="13">
        <f>IF($A404="","",MAX(0,$F404-$Q404))</f>
        <v/>
      </c>
    </row>
    <row r="405">
      <c r="A405" s="12" t="n"/>
      <c r="B405" s="12" t="n"/>
      <c r="C405" s="12" t="n"/>
      <c r="D405" s="14" t="n"/>
      <c r="E405" s="14" t="n"/>
      <c r="F405" s="13" t="n"/>
      <c r="G405" s="13" t="n"/>
      <c r="H405" s="12" t="n"/>
      <c r="I405" s="12">
        <f>IF($H405="","",$H405*12)</f>
        <v/>
      </c>
      <c r="J405" s="12" t="n"/>
      <c r="K405" s="12" t="n"/>
      <c r="L405" s="12" t="n"/>
      <c r="M405" s="12" t="n"/>
      <c r="N405" s="12" t="n"/>
      <c r="O405" s="12" t="n"/>
      <c r="P405" s="13">
        <f>IF($A405="","",IF($J405="SL",IF(AND((MAX(0,MIN($I405,IF(OR($E405="",Settings!$B$3=""),0,DATEDIF($E405,EOMONTH(Settings!$B$3,0)+1,"m")))))&gt;0,(MAX(0,MIN($I405,IF(OR($E405="",Settings!$B$3=""),0,DATEDIF($E405,EOMONTH(Settings!$B$3,0)+1,"m")))))&lt;=$I405),(IFERROR(($F405-$G405)/$I405,0)),0),IF($J405="DDB",IF((MAX(0,MIN($I405,IF(OR($E405="",Settings!$B$3=""),0,DATEDIF($E405,EOMONTH(Settings!$B$3,0)+1,"m")))))=0,0,VDB($F405,$G405,$I405,(MAX(0,MIN($I405,IF(OR($E405="",Settings!$B$3=""),0,DATEDIF($E405,EOMONTH(Settings!$B$3,0)+1,"m")))))-1,(MAX(0,MIN($I405,IF(OR($E405="",Settings!$B$3=""),0,DATEDIF($E405,EOMONTH(Settings!$B$3,0)+1,"m"))))),2,TRUE)),0)))</f>
        <v/>
      </c>
      <c r="Q405" s="13">
        <f>IF($A405="","",IF($J405="SL",(MAX(0,MIN($I405,IF(OR($E405="",Settings!$B$3=""),0,DATEDIF($E405,EOMONTH(Settings!$B$3,0)+1,"m")))))*(IFERROR(($F405-$G405)/$I405,0)),IF($J405="DDB",IF((MAX(0,MIN($I405,IF(OR($E405="",Settings!$B$3=""),0,DATEDIF($E405,EOMONTH(Settings!$B$3,0)+1,"m")))))=0,0,VDB($F405,$G405,$I405,0,(MAX(0,MIN($I405,IF(OR($E405="",Settings!$B$3=""),0,DATEDIF($E405,EOMONTH(Settings!$B$3,0)+1,"m"))))),2,TRUE)),0)))</f>
        <v/>
      </c>
      <c r="R405" s="13">
        <f>IF($A405="","",MAX(0,$F405-$Q405))</f>
        <v/>
      </c>
    </row>
    <row r="406">
      <c r="A406" s="12" t="n"/>
      <c r="B406" s="12" t="n"/>
      <c r="C406" s="12" t="n"/>
      <c r="D406" s="14" t="n"/>
      <c r="E406" s="14" t="n"/>
      <c r="F406" s="13" t="n"/>
      <c r="G406" s="13" t="n"/>
      <c r="H406" s="12" t="n"/>
      <c r="I406" s="12">
        <f>IF($H406="","",$H406*12)</f>
        <v/>
      </c>
      <c r="J406" s="12" t="n"/>
      <c r="K406" s="12" t="n"/>
      <c r="L406" s="12" t="n"/>
      <c r="M406" s="12" t="n"/>
      <c r="N406" s="12" t="n"/>
      <c r="O406" s="12" t="n"/>
      <c r="P406" s="13">
        <f>IF($A406="","",IF($J406="SL",IF(AND((MAX(0,MIN($I406,IF(OR($E406="",Settings!$B$3=""),0,DATEDIF($E406,EOMONTH(Settings!$B$3,0)+1,"m")))))&gt;0,(MAX(0,MIN($I406,IF(OR($E406="",Settings!$B$3=""),0,DATEDIF($E406,EOMONTH(Settings!$B$3,0)+1,"m")))))&lt;=$I406),(IFERROR(($F406-$G406)/$I406,0)),0),IF($J406="DDB",IF((MAX(0,MIN($I406,IF(OR($E406="",Settings!$B$3=""),0,DATEDIF($E406,EOMONTH(Settings!$B$3,0)+1,"m")))))=0,0,VDB($F406,$G406,$I406,(MAX(0,MIN($I406,IF(OR($E406="",Settings!$B$3=""),0,DATEDIF($E406,EOMONTH(Settings!$B$3,0)+1,"m")))))-1,(MAX(0,MIN($I406,IF(OR($E406="",Settings!$B$3=""),0,DATEDIF($E406,EOMONTH(Settings!$B$3,0)+1,"m"))))),2,TRUE)),0)))</f>
        <v/>
      </c>
      <c r="Q406" s="13">
        <f>IF($A406="","",IF($J406="SL",(MAX(0,MIN($I406,IF(OR($E406="",Settings!$B$3=""),0,DATEDIF($E406,EOMONTH(Settings!$B$3,0)+1,"m")))))*(IFERROR(($F406-$G406)/$I406,0)),IF($J406="DDB",IF((MAX(0,MIN($I406,IF(OR($E406="",Settings!$B$3=""),0,DATEDIF($E406,EOMONTH(Settings!$B$3,0)+1,"m")))))=0,0,VDB($F406,$G406,$I406,0,(MAX(0,MIN($I406,IF(OR($E406="",Settings!$B$3=""),0,DATEDIF($E406,EOMONTH(Settings!$B$3,0)+1,"m"))))),2,TRUE)),0)))</f>
        <v/>
      </c>
      <c r="R406" s="13">
        <f>IF($A406="","",MAX(0,$F406-$Q406))</f>
        <v/>
      </c>
    </row>
    <row r="407">
      <c r="A407" s="12" t="n"/>
      <c r="B407" s="12" t="n"/>
      <c r="C407" s="12" t="n"/>
      <c r="D407" s="14" t="n"/>
      <c r="E407" s="14" t="n"/>
      <c r="F407" s="13" t="n"/>
      <c r="G407" s="13" t="n"/>
      <c r="H407" s="12" t="n"/>
      <c r="I407" s="12">
        <f>IF($H407="","",$H407*12)</f>
        <v/>
      </c>
      <c r="J407" s="12" t="n"/>
      <c r="K407" s="12" t="n"/>
      <c r="L407" s="12" t="n"/>
      <c r="M407" s="12" t="n"/>
      <c r="N407" s="12" t="n"/>
      <c r="O407" s="12" t="n"/>
      <c r="P407" s="13">
        <f>IF($A407="","",IF($J407="SL",IF(AND((MAX(0,MIN($I407,IF(OR($E407="",Settings!$B$3=""),0,DATEDIF($E407,EOMONTH(Settings!$B$3,0)+1,"m")))))&gt;0,(MAX(0,MIN($I407,IF(OR($E407="",Settings!$B$3=""),0,DATEDIF($E407,EOMONTH(Settings!$B$3,0)+1,"m")))))&lt;=$I407),(IFERROR(($F407-$G407)/$I407,0)),0),IF($J407="DDB",IF((MAX(0,MIN($I407,IF(OR($E407="",Settings!$B$3=""),0,DATEDIF($E407,EOMONTH(Settings!$B$3,0)+1,"m")))))=0,0,VDB($F407,$G407,$I407,(MAX(0,MIN($I407,IF(OR($E407="",Settings!$B$3=""),0,DATEDIF($E407,EOMONTH(Settings!$B$3,0)+1,"m")))))-1,(MAX(0,MIN($I407,IF(OR($E407="",Settings!$B$3=""),0,DATEDIF($E407,EOMONTH(Settings!$B$3,0)+1,"m"))))),2,TRUE)),0)))</f>
        <v/>
      </c>
      <c r="Q407" s="13">
        <f>IF($A407="","",IF($J407="SL",(MAX(0,MIN($I407,IF(OR($E407="",Settings!$B$3=""),0,DATEDIF($E407,EOMONTH(Settings!$B$3,0)+1,"m")))))*(IFERROR(($F407-$G407)/$I407,0)),IF($J407="DDB",IF((MAX(0,MIN($I407,IF(OR($E407="",Settings!$B$3=""),0,DATEDIF($E407,EOMONTH(Settings!$B$3,0)+1,"m")))))=0,0,VDB($F407,$G407,$I407,0,(MAX(0,MIN($I407,IF(OR($E407="",Settings!$B$3=""),0,DATEDIF($E407,EOMONTH(Settings!$B$3,0)+1,"m"))))),2,TRUE)),0)))</f>
        <v/>
      </c>
      <c r="R407" s="13">
        <f>IF($A407="","",MAX(0,$F407-$Q407))</f>
        <v/>
      </c>
    </row>
    <row r="408">
      <c r="A408" s="12" t="n"/>
      <c r="B408" s="12" t="n"/>
      <c r="C408" s="12" t="n"/>
      <c r="D408" s="14" t="n"/>
      <c r="E408" s="14" t="n"/>
      <c r="F408" s="13" t="n"/>
      <c r="G408" s="13" t="n"/>
      <c r="H408" s="12" t="n"/>
      <c r="I408" s="12">
        <f>IF($H408="","",$H408*12)</f>
        <v/>
      </c>
      <c r="J408" s="12" t="n"/>
      <c r="K408" s="12" t="n"/>
      <c r="L408" s="12" t="n"/>
      <c r="M408" s="12" t="n"/>
      <c r="N408" s="12" t="n"/>
      <c r="O408" s="12" t="n"/>
      <c r="P408" s="13">
        <f>IF($A408="","",IF($J408="SL",IF(AND((MAX(0,MIN($I408,IF(OR($E408="",Settings!$B$3=""),0,DATEDIF($E408,EOMONTH(Settings!$B$3,0)+1,"m")))))&gt;0,(MAX(0,MIN($I408,IF(OR($E408="",Settings!$B$3=""),0,DATEDIF($E408,EOMONTH(Settings!$B$3,0)+1,"m")))))&lt;=$I408),(IFERROR(($F408-$G408)/$I408,0)),0),IF($J408="DDB",IF((MAX(0,MIN($I408,IF(OR($E408="",Settings!$B$3=""),0,DATEDIF($E408,EOMONTH(Settings!$B$3,0)+1,"m")))))=0,0,VDB($F408,$G408,$I408,(MAX(0,MIN($I408,IF(OR($E408="",Settings!$B$3=""),0,DATEDIF($E408,EOMONTH(Settings!$B$3,0)+1,"m")))))-1,(MAX(0,MIN($I408,IF(OR($E408="",Settings!$B$3=""),0,DATEDIF($E408,EOMONTH(Settings!$B$3,0)+1,"m"))))),2,TRUE)),0)))</f>
        <v/>
      </c>
      <c r="Q408" s="13">
        <f>IF($A408="","",IF($J408="SL",(MAX(0,MIN($I408,IF(OR($E408="",Settings!$B$3=""),0,DATEDIF($E408,EOMONTH(Settings!$B$3,0)+1,"m")))))*(IFERROR(($F408-$G408)/$I408,0)),IF($J408="DDB",IF((MAX(0,MIN($I408,IF(OR($E408="",Settings!$B$3=""),0,DATEDIF($E408,EOMONTH(Settings!$B$3,0)+1,"m")))))=0,0,VDB($F408,$G408,$I408,0,(MAX(0,MIN($I408,IF(OR($E408="",Settings!$B$3=""),0,DATEDIF($E408,EOMONTH(Settings!$B$3,0)+1,"m"))))),2,TRUE)),0)))</f>
        <v/>
      </c>
      <c r="R408" s="13">
        <f>IF($A408="","",MAX(0,$F408-$Q408))</f>
        <v/>
      </c>
    </row>
    <row r="409">
      <c r="A409" s="12" t="n"/>
      <c r="B409" s="12" t="n"/>
      <c r="C409" s="12" t="n"/>
      <c r="D409" s="14" t="n"/>
      <c r="E409" s="14" t="n"/>
      <c r="F409" s="13" t="n"/>
      <c r="G409" s="13" t="n"/>
      <c r="H409" s="12" t="n"/>
      <c r="I409" s="12">
        <f>IF($H409="","",$H409*12)</f>
        <v/>
      </c>
      <c r="J409" s="12" t="n"/>
      <c r="K409" s="12" t="n"/>
      <c r="L409" s="12" t="n"/>
      <c r="M409" s="12" t="n"/>
      <c r="N409" s="12" t="n"/>
      <c r="O409" s="12" t="n"/>
      <c r="P409" s="13">
        <f>IF($A409="","",IF($J409="SL",IF(AND((MAX(0,MIN($I409,IF(OR($E409="",Settings!$B$3=""),0,DATEDIF($E409,EOMONTH(Settings!$B$3,0)+1,"m")))))&gt;0,(MAX(0,MIN($I409,IF(OR($E409="",Settings!$B$3=""),0,DATEDIF($E409,EOMONTH(Settings!$B$3,0)+1,"m")))))&lt;=$I409),(IFERROR(($F409-$G409)/$I409,0)),0),IF($J409="DDB",IF((MAX(0,MIN($I409,IF(OR($E409="",Settings!$B$3=""),0,DATEDIF($E409,EOMONTH(Settings!$B$3,0)+1,"m")))))=0,0,VDB($F409,$G409,$I409,(MAX(0,MIN($I409,IF(OR($E409="",Settings!$B$3=""),0,DATEDIF($E409,EOMONTH(Settings!$B$3,0)+1,"m")))))-1,(MAX(0,MIN($I409,IF(OR($E409="",Settings!$B$3=""),0,DATEDIF($E409,EOMONTH(Settings!$B$3,0)+1,"m"))))),2,TRUE)),0)))</f>
        <v/>
      </c>
      <c r="Q409" s="13">
        <f>IF($A409="","",IF($J409="SL",(MAX(0,MIN($I409,IF(OR($E409="",Settings!$B$3=""),0,DATEDIF($E409,EOMONTH(Settings!$B$3,0)+1,"m")))))*(IFERROR(($F409-$G409)/$I409,0)),IF($J409="DDB",IF((MAX(0,MIN($I409,IF(OR($E409="",Settings!$B$3=""),0,DATEDIF($E409,EOMONTH(Settings!$B$3,0)+1,"m")))))=0,0,VDB($F409,$G409,$I409,0,(MAX(0,MIN($I409,IF(OR($E409="",Settings!$B$3=""),0,DATEDIF($E409,EOMONTH(Settings!$B$3,0)+1,"m"))))),2,TRUE)),0)))</f>
        <v/>
      </c>
      <c r="R409" s="13">
        <f>IF($A409="","",MAX(0,$F409-$Q409))</f>
        <v/>
      </c>
    </row>
    <row r="410">
      <c r="A410" s="12" t="n"/>
      <c r="B410" s="12" t="n"/>
      <c r="C410" s="12" t="n"/>
      <c r="D410" s="14" t="n"/>
      <c r="E410" s="14" t="n"/>
      <c r="F410" s="13" t="n"/>
      <c r="G410" s="13" t="n"/>
      <c r="H410" s="12" t="n"/>
      <c r="I410" s="12">
        <f>IF($H410="","",$H410*12)</f>
        <v/>
      </c>
      <c r="J410" s="12" t="n"/>
      <c r="K410" s="12" t="n"/>
      <c r="L410" s="12" t="n"/>
      <c r="M410" s="12" t="n"/>
      <c r="N410" s="12" t="n"/>
      <c r="O410" s="12" t="n"/>
      <c r="P410" s="13">
        <f>IF($A410="","",IF($J410="SL",IF(AND((MAX(0,MIN($I410,IF(OR($E410="",Settings!$B$3=""),0,DATEDIF($E410,EOMONTH(Settings!$B$3,0)+1,"m")))))&gt;0,(MAX(0,MIN($I410,IF(OR($E410="",Settings!$B$3=""),0,DATEDIF($E410,EOMONTH(Settings!$B$3,0)+1,"m")))))&lt;=$I410),(IFERROR(($F410-$G410)/$I410,0)),0),IF($J410="DDB",IF((MAX(0,MIN($I410,IF(OR($E410="",Settings!$B$3=""),0,DATEDIF($E410,EOMONTH(Settings!$B$3,0)+1,"m")))))=0,0,VDB($F410,$G410,$I410,(MAX(0,MIN($I410,IF(OR($E410="",Settings!$B$3=""),0,DATEDIF($E410,EOMONTH(Settings!$B$3,0)+1,"m")))))-1,(MAX(0,MIN($I410,IF(OR($E410="",Settings!$B$3=""),0,DATEDIF($E410,EOMONTH(Settings!$B$3,0)+1,"m"))))),2,TRUE)),0)))</f>
        <v/>
      </c>
      <c r="Q410" s="13">
        <f>IF($A410="","",IF($J410="SL",(MAX(0,MIN($I410,IF(OR($E410="",Settings!$B$3=""),0,DATEDIF($E410,EOMONTH(Settings!$B$3,0)+1,"m")))))*(IFERROR(($F410-$G410)/$I410,0)),IF($J410="DDB",IF((MAX(0,MIN($I410,IF(OR($E410="",Settings!$B$3=""),0,DATEDIF($E410,EOMONTH(Settings!$B$3,0)+1,"m")))))=0,0,VDB($F410,$G410,$I410,0,(MAX(0,MIN($I410,IF(OR($E410="",Settings!$B$3=""),0,DATEDIF($E410,EOMONTH(Settings!$B$3,0)+1,"m"))))),2,TRUE)),0)))</f>
        <v/>
      </c>
      <c r="R410" s="13">
        <f>IF($A410="","",MAX(0,$F410-$Q410))</f>
        <v/>
      </c>
    </row>
    <row r="411">
      <c r="A411" s="12" t="n"/>
      <c r="B411" s="12" t="n"/>
      <c r="C411" s="12" t="n"/>
      <c r="D411" s="14" t="n"/>
      <c r="E411" s="14" t="n"/>
      <c r="F411" s="13" t="n"/>
      <c r="G411" s="13" t="n"/>
      <c r="H411" s="12" t="n"/>
      <c r="I411" s="12">
        <f>IF($H411="","",$H411*12)</f>
        <v/>
      </c>
      <c r="J411" s="12" t="n"/>
      <c r="K411" s="12" t="n"/>
      <c r="L411" s="12" t="n"/>
      <c r="M411" s="12" t="n"/>
      <c r="N411" s="12" t="n"/>
      <c r="O411" s="12" t="n"/>
      <c r="P411" s="13">
        <f>IF($A411="","",IF($J411="SL",IF(AND((MAX(0,MIN($I411,IF(OR($E411="",Settings!$B$3=""),0,DATEDIF($E411,EOMONTH(Settings!$B$3,0)+1,"m")))))&gt;0,(MAX(0,MIN($I411,IF(OR($E411="",Settings!$B$3=""),0,DATEDIF($E411,EOMONTH(Settings!$B$3,0)+1,"m")))))&lt;=$I411),(IFERROR(($F411-$G411)/$I411,0)),0),IF($J411="DDB",IF((MAX(0,MIN($I411,IF(OR($E411="",Settings!$B$3=""),0,DATEDIF($E411,EOMONTH(Settings!$B$3,0)+1,"m")))))=0,0,VDB($F411,$G411,$I411,(MAX(0,MIN($I411,IF(OR($E411="",Settings!$B$3=""),0,DATEDIF($E411,EOMONTH(Settings!$B$3,0)+1,"m")))))-1,(MAX(0,MIN($I411,IF(OR($E411="",Settings!$B$3=""),0,DATEDIF($E411,EOMONTH(Settings!$B$3,0)+1,"m"))))),2,TRUE)),0)))</f>
        <v/>
      </c>
      <c r="Q411" s="13">
        <f>IF($A411="","",IF($J411="SL",(MAX(0,MIN($I411,IF(OR($E411="",Settings!$B$3=""),0,DATEDIF($E411,EOMONTH(Settings!$B$3,0)+1,"m")))))*(IFERROR(($F411-$G411)/$I411,0)),IF($J411="DDB",IF((MAX(0,MIN($I411,IF(OR($E411="",Settings!$B$3=""),0,DATEDIF($E411,EOMONTH(Settings!$B$3,0)+1,"m")))))=0,0,VDB($F411,$G411,$I411,0,(MAX(0,MIN($I411,IF(OR($E411="",Settings!$B$3=""),0,DATEDIF($E411,EOMONTH(Settings!$B$3,0)+1,"m"))))),2,TRUE)),0)))</f>
        <v/>
      </c>
      <c r="R411" s="13">
        <f>IF($A411="","",MAX(0,$F411-$Q411))</f>
        <v/>
      </c>
    </row>
    <row r="412">
      <c r="A412" s="12" t="n"/>
      <c r="B412" s="12" t="n"/>
      <c r="C412" s="12" t="n"/>
      <c r="D412" s="14" t="n"/>
      <c r="E412" s="14" t="n"/>
      <c r="F412" s="13" t="n"/>
      <c r="G412" s="13" t="n"/>
      <c r="H412" s="12" t="n"/>
      <c r="I412" s="12">
        <f>IF($H412="","",$H412*12)</f>
        <v/>
      </c>
      <c r="J412" s="12" t="n"/>
      <c r="K412" s="12" t="n"/>
      <c r="L412" s="12" t="n"/>
      <c r="M412" s="12" t="n"/>
      <c r="N412" s="12" t="n"/>
      <c r="O412" s="12" t="n"/>
      <c r="P412" s="13">
        <f>IF($A412="","",IF($J412="SL",IF(AND((MAX(0,MIN($I412,IF(OR($E412="",Settings!$B$3=""),0,DATEDIF($E412,EOMONTH(Settings!$B$3,0)+1,"m")))))&gt;0,(MAX(0,MIN($I412,IF(OR($E412="",Settings!$B$3=""),0,DATEDIF($E412,EOMONTH(Settings!$B$3,0)+1,"m")))))&lt;=$I412),(IFERROR(($F412-$G412)/$I412,0)),0),IF($J412="DDB",IF((MAX(0,MIN($I412,IF(OR($E412="",Settings!$B$3=""),0,DATEDIF($E412,EOMONTH(Settings!$B$3,0)+1,"m")))))=0,0,VDB($F412,$G412,$I412,(MAX(0,MIN($I412,IF(OR($E412="",Settings!$B$3=""),0,DATEDIF($E412,EOMONTH(Settings!$B$3,0)+1,"m")))))-1,(MAX(0,MIN($I412,IF(OR($E412="",Settings!$B$3=""),0,DATEDIF($E412,EOMONTH(Settings!$B$3,0)+1,"m"))))),2,TRUE)),0)))</f>
        <v/>
      </c>
      <c r="Q412" s="13">
        <f>IF($A412="","",IF($J412="SL",(MAX(0,MIN($I412,IF(OR($E412="",Settings!$B$3=""),0,DATEDIF($E412,EOMONTH(Settings!$B$3,0)+1,"m")))))*(IFERROR(($F412-$G412)/$I412,0)),IF($J412="DDB",IF((MAX(0,MIN($I412,IF(OR($E412="",Settings!$B$3=""),0,DATEDIF($E412,EOMONTH(Settings!$B$3,0)+1,"m")))))=0,0,VDB($F412,$G412,$I412,0,(MAX(0,MIN($I412,IF(OR($E412="",Settings!$B$3=""),0,DATEDIF($E412,EOMONTH(Settings!$B$3,0)+1,"m"))))),2,TRUE)),0)))</f>
        <v/>
      </c>
      <c r="R412" s="13">
        <f>IF($A412="","",MAX(0,$F412-$Q412))</f>
        <v/>
      </c>
    </row>
    <row r="413">
      <c r="A413" s="12" t="n"/>
      <c r="B413" s="12" t="n"/>
      <c r="C413" s="12" t="n"/>
      <c r="D413" s="14" t="n"/>
      <c r="E413" s="14" t="n"/>
      <c r="F413" s="13" t="n"/>
      <c r="G413" s="13" t="n"/>
      <c r="H413" s="12" t="n"/>
      <c r="I413" s="12">
        <f>IF($H413="","",$H413*12)</f>
        <v/>
      </c>
      <c r="J413" s="12" t="n"/>
      <c r="K413" s="12" t="n"/>
      <c r="L413" s="12" t="n"/>
      <c r="M413" s="12" t="n"/>
      <c r="N413" s="12" t="n"/>
      <c r="O413" s="12" t="n"/>
      <c r="P413" s="13">
        <f>IF($A413="","",IF($J413="SL",IF(AND((MAX(0,MIN($I413,IF(OR($E413="",Settings!$B$3=""),0,DATEDIF($E413,EOMONTH(Settings!$B$3,0)+1,"m")))))&gt;0,(MAX(0,MIN($I413,IF(OR($E413="",Settings!$B$3=""),0,DATEDIF($E413,EOMONTH(Settings!$B$3,0)+1,"m")))))&lt;=$I413),(IFERROR(($F413-$G413)/$I413,0)),0),IF($J413="DDB",IF((MAX(0,MIN($I413,IF(OR($E413="",Settings!$B$3=""),0,DATEDIF($E413,EOMONTH(Settings!$B$3,0)+1,"m")))))=0,0,VDB($F413,$G413,$I413,(MAX(0,MIN($I413,IF(OR($E413="",Settings!$B$3=""),0,DATEDIF($E413,EOMONTH(Settings!$B$3,0)+1,"m")))))-1,(MAX(0,MIN($I413,IF(OR($E413="",Settings!$B$3=""),0,DATEDIF($E413,EOMONTH(Settings!$B$3,0)+1,"m"))))),2,TRUE)),0)))</f>
        <v/>
      </c>
      <c r="Q413" s="13">
        <f>IF($A413="","",IF($J413="SL",(MAX(0,MIN($I413,IF(OR($E413="",Settings!$B$3=""),0,DATEDIF($E413,EOMONTH(Settings!$B$3,0)+1,"m")))))*(IFERROR(($F413-$G413)/$I413,0)),IF($J413="DDB",IF((MAX(0,MIN($I413,IF(OR($E413="",Settings!$B$3=""),0,DATEDIF($E413,EOMONTH(Settings!$B$3,0)+1,"m")))))=0,0,VDB($F413,$G413,$I413,0,(MAX(0,MIN($I413,IF(OR($E413="",Settings!$B$3=""),0,DATEDIF($E413,EOMONTH(Settings!$B$3,0)+1,"m"))))),2,TRUE)),0)))</f>
        <v/>
      </c>
      <c r="R413" s="13">
        <f>IF($A413="","",MAX(0,$F413-$Q413))</f>
        <v/>
      </c>
    </row>
    <row r="414">
      <c r="A414" s="12" t="n"/>
      <c r="B414" s="12" t="n"/>
      <c r="C414" s="12" t="n"/>
      <c r="D414" s="14" t="n"/>
      <c r="E414" s="14" t="n"/>
      <c r="F414" s="13" t="n"/>
      <c r="G414" s="13" t="n"/>
      <c r="H414" s="12" t="n"/>
      <c r="I414" s="12">
        <f>IF($H414="","",$H414*12)</f>
        <v/>
      </c>
      <c r="J414" s="12" t="n"/>
      <c r="K414" s="12" t="n"/>
      <c r="L414" s="12" t="n"/>
      <c r="M414" s="12" t="n"/>
      <c r="N414" s="12" t="n"/>
      <c r="O414" s="12" t="n"/>
      <c r="P414" s="13">
        <f>IF($A414="","",IF($J414="SL",IF(AND((MAX(0,MIN($I414,IF(OR($E414="",Settings!$B$3=""),0,DATEDIF($E414,EOMONTH(Settings!$B$3,0)+1,"m")))))&gt;0,(MAX(0,MIN($I414,IF(OR($E414="",Settings!$B$3=""),0,DATEDIF($E414,EOMONTH(Settings!$B$3,0)+1,"m")))))&lt;=$I414),(IFERROR(($F414-$G414)/$I414,0)),0),IF($J414="DDB",IF((MAX(0,MIN($I414,IF(OR($E414="",Settings!$B$3=""),0,DATEDIF($E414,EOMONTH(Settings!$B$3,0)+1,"m")))))=0,0,VDB($F414,$G414,$I414,(MAX(0,MIN($I414,IF(OR($E414="",Settings!$B$3=""),0,DATEDIF($E414,EOMONTH(Settings!$B$3,0)+1,"m")))))-1,(MAX(0,MIN($I414,IF(OR($E414="",Settings!$B$3=""),0,DATEDIF($E414,EOMONTH(Settings!$B$3,0)+1,"m"))))),2,TRUE)),0)))</f>
        <v/>
      </c>
      <c r="Q414" s="13">
        <f>IF($A414="","",IF($J414="SL",(MAX(0,MIN($I414,IF(OR($E414="",Settings!$B$3=""),0,DATEDIF($E414,EOMONTH(Settings!$B$3,0)+1,"m")))))*(IFERROR(($F414-$G414)/$I414,0)),IF($J414="DDB",IF((MAX(0,MIN($I414,IF(OR($E414="",Settings!$B$3=""),0,DATEDIF($E414,EOMONTH(Settings!$B$3,0)+1,"m")))))=0,0,VDB($F414,$G414,$I414,0,(MAX(0,MIN($I414,IF(OR($E414="",Settings!$B$3=""),0,DATEDIF($E414,EOMONTH(Settings!$B$3,0)+1,"m"))))),2,TRUE)),0)))</f>
        <v/>
      </c>
      <c r="R414" s="13">
        <f>IF($A414="","",MAX(0,$F414-$Q414))</f>
        <v/>
      </c>
    </row>
    <row r="415">
      <c r="A415" s="12" t="n"/>
      <c r="B415" s="12" t="n"/>
      <c r="C415" s="12" t="n"/>
      <c r="D415" s="14" t="n"/>
      <c r="E415" s="14" t="n"/>
      <c r="F415" s="13" t="n"/>
      <c r="G415" s="13" t="n"/>
      <c r="H415" s="12" t="n"/>
      <c r="I415" s="12">
        <f>IF($H415="","",$H415*12)</f>
        <v/>
      </c>
      <c r="J415" s="12" t="n"/>
      <c r="K415" s="12" t="n"/>
      <c r="L415" s="12" t="n"/>
      <c r="M415" s="12" t="n"/>
      <c r="N415" s="12" t="n"/>
      <c r="O415" s="12" t="n"/>
      <c r="P415" s="13">
        <f>IF($A415="","",IF($J415="SL",IF(AND((MAX(0,MIN($I415,IF(OR($E415="",Settings!$B$3=""),0,DATEDIF($E415,EOMONTH(Settings!$B$3,0)+1,"m")))))&gt;0,(MAX(0,MIN($I415,IF(OR($E415="",Settings!$B$3=""),0,DATEDIF($E415,EOMONTH(Settings!$B$3,0)+1,"m")))))&lt;=$I415),(IFERROR(($F415-$G415)/$I415,0)),0),IF($J415="DDB",IF((MAX(0,MIN($I415,IF(OR($E415="",Settings!$B$3=""),0,DATEDIF($E415,EOMONTH(Settings!$B$3,0)+1,"m")))))=0,0,VDB($F415,$G415,$I415,(MAX(0,MIN($I415,IF(OR($E415="",Settings!$B$3=""),0,DATEDIF($E415,EOMONTH(Settings!$B$3,0)+1,"m")))))-1,(MAX(0,MIN($I415,IF(OR($E415="",Settings!$B$3=""),0,DATEDIF($E415,EOMONTH(Settings!$B$3,0)+1,"m"))))),2,TRUE)),0)))</f>
        <v/>
      </c>
      <c r="Q415" s="13">
        <f>IF($A415="","",IF($J415="SL",(MAX(0,MIN($I415,IF(OR($E415="",Settings!$B$3=""),0,DATEDIF($E415,EOMONTH(Settings!$B$3,0)+1,"m")))))*(IFERROR(($F415-$G415)/$I415,0)),IF($J415="DDB",IF((MAX(0,MIN($I415,IF(OR($E415="",Settings!$B$3=""),0,DATEDIF($E415,EOMONTH(Settings!$B$3,0)+1,"m")))))=0,0,VDB($F415,$G415,$I415,0,(MAX(0,MIN($I415,IF(OR($E415="",Settings!$B$3=""),0,DATEDIF($E415,EOMONTH(Settings!$B$3,0)+1,"m"))))),2,TRUE)),0)))</f>
        <v/>
      </c>
      <c r="R415" s="13">
        <f>IF($A415="","",MAX(0,$F415-$Q415))</f>
        <v/>
      </c>
    </row>
    <row r="416">
      <c r="A416" s="12" t="n"/>
      <c r="B416" s="12" t="n"/>
      <c r="C416" s="12" t="n"/>
      <c r="D416" s="14" t="n"/>
      <c r="E416" s="14" t="n"/>
      <c r="F416" s="13" t="n"/>
      <c r="G416" s="13" t="n"/>
      <c r="H416" s="12" t="n"/>
      <c r="I416" s="12">
        <f>IF($H416="","",$H416*12)</f>
        <v/>
      </c>
      <c r="J416" s="12" t="n"/>
      <c r="K416" s="12" t="n"/>
      <c r="L416" s="12" t="n"/>
      <c r="M416" s="12" t="n"/>
      <c r="N416" s="12" t="n"/>
      <c r="O416" s="12" t="n"/>
      <c r="P416" s="13">
        <f>IF($A416="","",IF($J416="SL",IF(AND((MAX(0,MIN($I416,IF(OR($E416="",Settings!$B$3=""),0,DATEDIF($E416,EOMONTH(Settings!$B$3,0)+1,"m")))))&gt;0,(MAX(0,MIN($I416,IF(OR($E416="",Settings!$B$3=""),0,DATEDIF($E416,EOMONTH(Settings!$B$3,0)+1,"m")))))&lt;=$I416),(IFERROR(($F416-$G416)/$I416,0)),0),IF($J416="DDB",IF((MAX(0,MIN($I416,IF(OR($E416="",Settings!$B$3=""),0,DATEDIF($E416,EOMONTH(Settings!$B$3,0)+1,"m")))))=0,0,VDB($F416,$G416,$I416,(MAX(0,MIN($I416,IF(OR($E416="",Settings!$B$3=""),0,DATEDIF($E416,EOMONTH(Settings!$B$3,0)+1,"m")))))-1,(MAX(0,MIN($I416,IF(OR($E416="",Settings!$B$3=""),0,DATEDIF($E416,EOMONTH(Settings!$B$3,0)+1,"m"))))),2,TRUE)),0)))</f>
        <v/>
      </c>
      <c r="Q416" s="13">
        <f>IF($A416="","",IF($J416="SL",(MAX(0,MIN($I416,IF(OR($E416="",Settings!$B$3=""),0,DATEDIF($E416,EOMONTH(Settings!$B$3,0)+1,"m")))))*(IFERROR(($F416-$G416)/$I416,0)),IF($J416="DDB",IF((MAX(0,MIN($I416,IF(OR($E416="",Settings!$B$3=""),0,DATEDIF($E416,EOMONTH(Settings!$B$3,0)+1,"m")))))=0,0,VDB($F416,$G416,$I416,0,(MAX(0,MIN($I416,IF(OR($E416="",Settings!$B$3=""),0,DATEDIF($E416,EOMONTH(Settings!$B$3,0)+1,"m"))))),2,TRUE)),0)))</f>
        <v/>
      </c>
      <c r="R416" s="13">
        <f>IF($A416="","",MAX(0,$F416-$Q416))</f>
        <v/>
      </c>
    </row>
    <row r="417">
      <c r="A417" s="12" t="n"/>
      <c r="B417" s="12" t="n"/>
      <c r="C417" s="12" t="n"/>
      <c r="D417" s="14" t="n"/>
      <c r="E417" s="14" t="n"/>
      <c r="F417" s="13" t="n"/>
      <c r="G417" s="13" t="n"/>
      <c r="H417" s="12" t="n"/>
      <c r="I417" s="12">
        <f>IF($H417="","",$H417*12)</f>
        <v/>
      </c>
      <c r="J417" s="12" t="n"/>
      <c r="K417" s="12" t="n"/>
      <c r="L417" s="12" t="n"/>
      <c r="M417" s="12" t="n"/>
      <c r="N417" s="12" t="n"/>
      <c r="O417" s="12" t="n"/>
      <c r="P417" s="13">
        <f>IF($A417="","",IF($J417="SL",IF(AND((MAX(0,MIN($I417,IF(OR($E417="",Settings!$B$3=""),0,DATEDIF($E417,EOMONTH(Settings!$B$3,0)+1,"m")))))&gt;0,(MAX(0,MIN($I417,IF(OR($E417="",Settings!$B$3=""),0,DATEDIF($E417,EOMONTH(Settings!$B$3,0)+1,"m")))))&lt;=$I417),(IFERROR(($F417-$G417)/$I417,0)),0),IF($J417="DDB",IF((MAX(0,MIN($I417,IF(OR($E417="",Settings!$B$3=""),0,DATEDIF($E417,EOMONTH(Settings!$B$3,0)+1,"m")))))=0,0,VDB($F417,$G417,$I417,(MAX(0,MIN($I417,IF(OR($E417="",Settings!$B$3=""),0,DATEDIF($E417,EOMONTH(Settings!$B$3,0)+1,"m")))))-1,(MAX(0,MIN($I417,IF(OR($E417="",Settings!$B$3=""),0,DATEDIF($E417,EOMONTH(Settings!$B$3,0)+1,"m"))))),2,TRUE)),0)))</f>
        <v/>
      </c>
      <c r="Q417" s="13">
        <f>IF($A417="","",IF($J417="SL",(MAX(0,MIN($I417,IF(OR($E417="",Settings!$B$3=""),0,DATEDIF($E417,EOMONTH(Settings!$B$3,0)+1,"m")))))*(IFERROR(($F417-$G417)/$I417,0)),IF($J417="DDB",IF((MAX(0,MIN($I417,IF(OR($E417="",Settings!$B$3=""),0,DATEDIF($E417,EOMONTH(Settings!$B$3,0)+1,"m")))))=0,0,VDB($F417,$G417,$I417,0,(MAX(0,MIN($I417,IF(OR($E417="",Settings!$B$3=""),0,DATEDIF($E417,EOMONTH(Settings!$B$3,0)+1,"m"))))),2,TRUE)),0)))</f>
        <v/>
      </c>
      <c r="R417" s="13">
        <f>IF($A417="","",MAX(0,$F417-$Q417))</f>
        <v/>
      </c>
    </row>
    <row r="418">
      <c r="A418" s="12" t="n"/>
      <c r="B418" s="12" t="n"/>
      <c r="C418" s="12" t="n"/>
      <c r="D418" s="14" t="n"/>
      <c r="E418" s="14" t="n"/>
      <c r="F418" s="13" t="n"/>
      <c r="G418" s="13" t="n"/>
      <c r="H418" s="12" t="n"/>
      <c r="I418" s="12">
        <f>IF($H418="","",$H418*12)</f>
        <v/>
      </c>
      <c r="J418" s="12" t="n"/>
      <c r="K418" s="12" t="n"/>
      <c r="L418" s="12" t="n"/>
      <c r="M418" s="12" t="n"/>
      <c r="N418" s="12" t="n"/>
      <c r="O418" s="12" t="n"/>
      <c r="P418" s="13">
        <f>IF($A418="","",IF($J418="SL",IF(AND((MAX(0,MIN($I418,IF(OR($E418="",Settings!$B$3=""),0,DATEDIF($E418,EOMONTH(Settings!$B$3,0)+1,"m")))))&gt;0,(MAX(0,MIN($I418,IF(OR($E418="",Settings!$B$3=""),0,DATEDIF($E418,EOMONTH(Settings!$B$3,0)+1,"m")))))&lt;=$I418),(IFERROR(($F418-$G418)/$I418,0)),0),IF($J418="DDB",IF((MAX(0,MIN($I418,IF(OR($E418="",Settings!$B$3=""),0,DATEDIF($E418,EOMONTH(Settings!$B$3,0)+1,"m")))))=0,0,VDB($F418,$G418,$I418,(MAX(0,MIN($I418,IF(OR($E418="",Settings!$B$3=""),0,DATEDIF($E418,EOMONTH(Settings!$B$3,0)+1,"m")))))-1,(MAX(0,MIN($I418,IF(OR($E418="",Settings!$B$3=""),0,DATEDIF($E418,EOMONTH(Settings!$B$3,0)+1,"m"))))),2,TRUE)),0)))</f>
        <v/>
      </c>
      <c r="Q418" s="13">
        <f>IF($A418="","",IF($J418="SL",(MAX(0,MIN($I418,IF(OR($E418="",Settings!$B$3=""),0,DATEDIF($E418,EOMONTH(Settings!$B$3,0)+1,"m")))))*(IFERROR(($F418-$G418)/$I418,0)),IF($J418="DDB",IF((MAX(0,MIN($I418,IF(OR($E418="",Settings!$B$3=""),0,DATEDIF($E418,EOMONTH(Settings!$B$3,0)+1,"m")))))=0,0,VDB($F418,$G418,$I418,0,(MAX(0,MIN($I418,IF(OR($E418="",Settings!$B$3=""),0,DATEDIF($E418,EOMONTH(Settings!$B$3,0)+1,"m"))))),2,TRUE)),0)))</f>
        <v/>
      </c>
      <c r="R418" s="13">
        <f>IF($A418="","",MAX(0,$F418-$Q418))</f>
        <v/>
      </c>
    </row>
    <row r="419">
      <c r="A419" s="12" t="n"/>
      <c r="B419" s="12" t="n"/>
      <c r="C419" s="12" t="n"/>
      <c r="D419" s="14" t="n"/>
      <c r="E419" s="14" t="n"/>
      <c r="F419" s="13" t="n"/>
      <c r="G419" s="13" t="n"/>
      <c r="H419" s="12" t="n"/>
      <c r="I419" s="12">
        <f>IF($H419="","",$H419*12)</f>
        <v/>
      </c>
      <c r="J419" s="12" t="n"/>
      <c r="K419" s="12" t="n"/>
      <c r="L419" s="12" t="n"/>
      <c r="M419" s="12" t="n"/>
      <c r="N419" s="12" t="n"/>
      <c r="O419" s="12" t="n"/>
      <c r="P419" s="13">
        <f>IF($A419="","",IF($J419="SL",IF(AND((MAX(0,MIN($I419,IF(OR($E419="",Settings!$B$3=""),0,DATEDIF($E419,EOMONTH(Settings!$B$3,0)+1,"m")))))&gt;0,(MAX(0,MIN($I419,IF(OR($E419="",Settings!$B$3=""),0,DATEDIF($E419,EOMONTH(Settings!$B$3,0)+1,"m")))))&lt;=$I419),(IFERROR(($F419-$G419)/$I419,0)),0),IF($J419="DDB",IF((MAX(0,MIN($I419,IF(OR($E419="",Settings!$B$3=""),0,DATEDIF($E419,EOMONTH(Settings!$B$3,0)+1,"m")))))=0,0,VDB($F419,$G419,$I419,(MAX(0,MIN($I419,IF(OR($E419="",Settings!$B$3=""),0,DATEDIF($E419,EOMONTH(Settings!$B$3,0)+1,"m")))))-1,(MAX(0,MIN($I419,IF(OR($E419="",Settings!$B$3=""),0,DATEDIF($E419,EOMONTH(Settings!$B$3,0)+1,"m"))))),2,TRUE)),0)))</f>
        <v/>
      </c>
      <c r="Q419" s="13">
        <f>IF($A419="","",IF($J419="SL",(MAX(0,MIN($I419,IF(OR($E419="",Settings!$B$3=""),0,DATEDIF($E419,EOMONTH(Settings!$B$3,0)+1,"m")))))*(IFERROR(($F419-$G419)/$I419,0)),IF($J419="DDB",IF((MAX(0,MIN($I419,IF(OR($E419="",Settings!$B$3=""),0,DATEDIF($E419,EOMONTH(Settings!$B$3,0)+1,"m")))))=0,0,VDB($F419,$G419,$I419,0,(MAX(0,MIN($I419,IF(OR($E419="",Settings!$B$3=""),0,DATEDIF($E419,EOMONTH(Settings!$B$3,0)+1,"m"))))),2,TRUE)),0)))</f>
        <v/>
      </c>
      <c r="R419" s="13">
        <f>IF($A419="","",MAX(0,$F419-$Q419))</f>
        <v/>
      </c>
    </row>
    <row r="420">
      <c r="A420" s="12" t="n"/>
      <c r="B420" s="12" t="n"/>
      <c r="C420" s="12" t="n"/>
      <c r="D420" s="14" t="n"/>
      <c r="E420" s="14" t="n"/>
      <c r="F420" s="13" t="n"/>
      <c r="G420" s="13" t="n"/>
      <c r="H420" s="12" t="n"/>
      <c r="I420" s="12">
        <f>IF($H420="","",$H420*12)</f>
        <v/>
      </c>
      <c r="J420" s="12" t="n"/>
      <c r="K420" s="12" t="n"/>
      <c r="L420" s="12" t="n"/>
      <c r="M420" s="12" t="n"/>
      <c r="N420" s="12" t="n"/>
      <c r="O420" s="12" t="n"/>
      <c r="P420" s="13">
        <f>IF($A420="","",IF($J420="SL",IF(AND((MAX(0,MIN($I420,IF(OR($E420="",Settings!$B$3=""),0,DATEDIF($E420,EOMONTH(Settings!$B$3,0)+1,"m")))))&gt;0,(MAX(0,MIN($I420,IF(OR($E420="",Settings!$B$3=""),0,DATEDIF($E420,EOMONTH(Settings!$B$3,0)+1,"m")))))&lt;=$I420),(IFERROR(($F420-$G420)/$I420,0)),0),IF($J420="DDB",IF((MAX(0,MIN($I420,IF(OR($E420="",Settings!$B$3=""),0,DATEDIF($E420,EOMONTH(Settings!$B$3,0)+1,"m")))))=0,0,VDB($F420,$G420,$I420,(MAX(0,MIN($I420,IF(OR($E420="",Settings!$B$3=""),0,DATEDIF($E420,EOMONTH(Settings!$B$3,0)+1,"m")))))-1,(MAX(0,MIN($I420,IF(OR($E420="",Settings!$B$3=""),0,DATEDIF($E420,EOMONTH(Settings!$B$3,0)+1,"m"))))),2,TRUE)),0)))</f>
        <v/>
      </c>
      <c r="Q420" s="13">
        <f>IF($A420="","",IF($J420="SL",(MAX(0,MIN($I420,IF(OR($E420="",Settings!$B$3=""),0,DATEDIF($E420,EOMONTH(Settings!$B$3,0)+1,"m")))))*(IFERROR(($F420-$G420)/$I420,0)),IF($J420="DDB",IF((MAX(0,MIN($I420,IF(OR($E420="",Settings!$B$3=""),0,DATEDIF($E420,EOMONTH(Settings!$B$3,0)+1,"m")))))=0,0,VDB($F420,$G420,$I420,0,(MAX(0,MIN($I420,IF(OR($E420="",Settings!$B$3=""),0,DATEDIF($E420,EOMONTH(Settings!$B$3,0)+1,"m"))))),2,TRUE)),0)))</f>
        <v/>
      </c>
      <c r="R420" s="13">
        <f>IF($A420="","",MAX(0,$F420-$Q420))</f>
        <v/>
      </c>
    </row>
    <row r="421">
      <c r="A421" s="12" t="n"/>
      <c r="B421" s="12" t="n"/>
      <c r="C421" s="12" t="n"/>
      <c r="D421" s="14" t="n"/>
      <c r="E421" s="14" t="n"/>
      <c r="F421" s="13" t="n"/>
      <c r="G421" s="13" t="n"/>
      <c r="H421" s="12" t="n"/>
      <c r="I421" s="12">
        <f>IF($H421="","",$H421*12)</f>
        <v/>
      </c>
      <c r="J421" s="12" t="n"/>
      <c r="K421" s="12" t="n"/>
      <c r="L421" s="12" t="n"/>
      <c r="M421" s="12" t="n"/>
      <c r="N421" s="12" t="n"/>
      <c r="O421" s="12" t="n"/>
      <c r="P421" s="13">
        <f>IF($A421="","",IF($J421="SL",IF(AND((MAX(0,MIN($I421,IF(OR($E421="",Settings!$B$3=""),0,DATEDIF($E421,EOMONTH(Settings!$B$3,0)+1,"m")))))&gt;0,(MAX(0,MIN($I421,IF(OR($E421="",Settings!$B$3=""),0,DATEDIF($E421,EOMONTH(Settings!$B$3,0)+1,"m")))))&lt;=$I421),(IFERROR(($F421-$G421)/$I421,0)),0),IF($J421="DDB",IF((MAX(0,MIN($I421,IF(OR($E421="",Settings!$B$3=""),0,DATEDIF($E421,EOMONTH(Settings!$B$3,0)+1,"m")))))=0,0,VDB($F421,$G421,$I421,(MAX(0,MIN($I421,IF(OR($E421="",Settings!$B$3=""),0,DATEDIF($E421,EOMONTH(Settings!$B$3,0)+1,"m")))))-1,(MAX(0,MIN($I421,IF(OR($E421="",Settings!$B$3=""),0,DATEDIF($E421,EOMONTH(Settings!$B$3,0)+1,"m"))))),2,TRUE)),0)))</f>
        <v/>
      </c>
      <c r="Q421" s="13">
        <f>IF($A421="","",IF($J421="SL",(MAX(0,MIN($I421,IF(OR($E421="",Settings!$B$3=""),0,DATEDIF($E421,EOMONTH(Settings!$B$3,0)+1,"m")))))*(IFERROR(($F421-$G421)/$I421,0)),IF($J421="DDB",IF((MAX(0,MIN($I421,IF(OR($E421="",Settings!$B$3=""),0,DATEDIF($E421,EOMONTH(Settings!$B$3,0)+1,"m")))))=0,0,VDB($F421,$G421,$I421,0,(MAX(0,MIN($I421,IF(OR($E421="",Settings!$B$3=""),0,DATEDIF($E421,EOMONTH(Settings!$B$3,0)+1,"m"))))),2,TRUE)),0)))</f>
        <v/>
      </c>
      <c r="R421" s="13">
        <f>IF($A421="","",MAX(0,$F421-$Q421))</f>
        <v/>
      </c>
    </row>
    <row r="422">
      <c r="A422" s="12" t="n"/>
      <c r="B422" s="12" t="n"/>
      <c r="C422" s="12" t="n"/>
      <c r="D422" s="14" t="n"/>
      <c r="E422" s="14" t="n"/>
      <c r="F422" s="13" t="n"/>
      <c r="G422" s="13" t="n"/>
      <c r="H422" s="12" t="n"/>
      <c r="I422" s="12">
        <f>IF($H422="","",$H422*12)</f>
        <v/>
      </c>
      <c r="J422" s="12" t="n"/>
      <c r="K422" s="12" t="n"/>
      <c r="L422" s="12" t="n"/>
      <c r="M422" s="12" t="n"/>
      <c r="N422" s="12" t="n"/>
      <c r="O422" s="12" t="n"/>
      <c r="P422" s="13">
        <f>IF($A422="","",IF($J422="SL",IF(AND((MAX(0,MIN($I422,IF(OR($E422="",Settings!$B$3=""),0,DATEDIF($E422,EOMONTH(Settings!$B$3,0)+1,"m")))))&gt;0,(MAX(0,MIN($I422,IF(OR($E422="",Settings!$B$3=""),0,DATEDIF($E422,EOMONTH(Settings!$B$3,0)+1,"m")))))&lt;=$I422),(IFERROR(($F422-$G422)/$I422,0)),0),IF($J422="DDB",IF((MAX(0,MIN($I422,IF(OR($E422="",Settings!$B$3=""),0,DATEDIF($E422,EOMONTH(Settings!$B$3,0)+1,"m")))))=0,0,VDB($F422,$G422,$I422,(MAX(0,MIN($I422,IF(OR($E422="",Settings!$B$3=""),0,DATEDIF($E422,EOMONTH(Settings!$B$3,0)+1,"m")))))-1,(MAX(0,MIN($I422,IF(OR($E422="",Settings!$B$3=""),0,DATEDIF($E422,EOMONTH(Settings!$B$3,0)+1,"m"))))),2,TRUE)),0)))</f>
        <v/>
      </c>
      <c r="Q422" s="13">
        <f>IF($A422="","",IF($J422="SL",(MAX(0,MIN($I422,IF(OR($E422="",Settings!$B$3=""),0,DATEDIF($E422,EOMONTH(Settings!$B$3,0)+1,"m")))))*(IFERROR(($F422-$G422)/$I422,0)),IF($J422="DDB",IF((MAX(0,MIN($I422,IF(OR($E422="",Settings!$B$3=""),0,DATEDIF($E422,EOMONTH(Settings!$B$3,0)+1,"m")))))=0,0,VDB($F422,$G422,$I422,0,(MAX(0,MIN($I422,IF(OR($E422="",Settings!$B$3=""),0,DATEDIF($E422,EOMONTH(Settings!$B$3,0)+1,"m"))))),2,TRUE)),0)))</f>
        <v/>
      </c>
      <c r="R422" s="13">
        <f>IF($A422="","",MAX(0,$F422-$Q422))</f>
        <v/>
      </c>
    </row>
    <row r="423">
      <c r="A423" s="12" t="n"/>
      <c r="B423" s="12" t="n"/>
      <c r="C423" s="12" t="n"/>
      <c r="D423" s="14" t="n"/>
      <c r="E423" s="14" t="n"/>
      <c r="F423" s="13" t="n"/>
      <c r="G423" s="13" t="n"/>
      <c r="H423" s="12" t="n"/>
      <c r="I423" s="12">
        <f>IF($H423="","",$H423*12)</f>
        <v/>
      </c>
      <c r="J423" s="12" t="n"/>
      <c r="K423" s="12" t="n"/>
      <c r="L423" s="12" t="n"/>
      <c r="M423" s="12" t="n"/>
      <c r="N423" s="12" t="n"/>
      <c r="O423" s="12" t="n"/>
      <c r="P423" s="13">
        <f>IF($A423="","",IF($J423="SL",IF(AND((MAX(0,MIN($I423,IF(OR($E423="",Settings!$B$3=""),0,DATEDIF($E423,EOMONTH(Settings!$B$3,0)+1,"m")))))&gt;0,(MAX(0,MIN($I423,IF(OR($E423="",Settings!$B$3=""),0,DATEDIF($E423,EOMONTH(Settings!$B$3,0)+1,"m")))))&lt;=$I423),(IFERROR(($F423-$G423)/$I423,0)),0),IF($J423="DDB",IF((MAX(0,MIN($I423,IF(OR($E423="",Settings!$B$3=""),0,DATEDIF($E423,EOMONTH(Settings!$B$3,0)+1,"m")))))=0,0,VDB($F423,$G423,$I423,(MAX(0,MIN($I423,IF(OR($E423="",Settings!$B$3=""),0,DATEDIF($E423,EOMONTH(Settings!$B$3,0)+1,"m")))))-1,(MAX(0,MIN($I423,IF(OR($E423="",Settings!$B$3=""),0,DATEDIF($E423,EOMONTH(Settings!$B$3,0)+1,"m"))))),2,TRUE)),0)))</f>
        <v/>
      </c>
      <c r="Q423" s="13">
        <f>IF($A423="","",IF($J423="SL",(MAX(0,MIN($I423,IF(OR($E423="",Settings!$B$3=""),0,DATEDIF($E423,EOMONTH(Settings!$B$3,0)+1,"m")))))*(IFERROR(($F423-$G423)/$I423,0)),IF($J423="DDB",IF((MAX(0,MIN($I423,IF(OR($E423="",Settings!$B$3=""),0,DATEDIF($E423,EOMONTH(Settings!$B$3,0)+1,"m")))))=0,0,VDB($F423,$G423,$I423,0,(MAX(0,MIN($I423,IF(OR($E423="",Settings!$B$3=""),0,DATEDIF($E423,EOMONTH(Settings!$B$3,0)+1,"m"))))),2,TRUE)),0)))</f>
        <v/>
      </c>
      <c r="R423" s="13">
        <f>IF($A423="","",MAX(0,$F423-$Q423))</f>
        <v/>
      </c>
    </row>
    <row r="424">
      <c r="A424" s="12" t="n"/>
      <c r="B424" s="12" t="n"/>
      <c r="C424" s="12" t="n"/>
      <c r="D424" s="14" t="n"/>
      <c r="E424" s="14" t="n"/>
      <c r="F424" s="13" t="n"/>
      <c r="G424" s="13" t="n"/>
      <c r="H424" s="12" t="n"/>
      <c r="I424" s="12">
        <f>IF($H424="","",$H424*12)</f>
        <v/>
      </c>
      <c r="J424" s="12" t="n"/>
      <c r="K424" s="12" t="n"/>
      <c r="L424" s="12" t="n"/>
      <c r="M424" s="12" t="n"/>
      <c r="N424" s="12" t="n"/>
      <c r="O424" s="12" t="n"/>
      <c r="P424" s="13">
        <f>IF($A424="","",IF($J424="SL",IF(AND((MAX(0,MIN($I424,IF(OR($E424="",Settings!$B$3=""),0,DATEDIF($E424,EOMONTH(Settings!$B$3,0)+1,"m")))))&gt;0,(MAX(0,MIN($I424,IF(OR($E424="",Settings!$B$3=""),0,DATEDIF($E424,EOMONTH(Settings!$B$3,0)+1,"m")))))&lt;=$I424),(IFERROR(($F424-$G424)/$I424,0)),0),IF($J424="DDB",IF((MAX(0,MIN($I424,IF(OR($E424="",Settings!$B$3=""),0,DATEDIF($E424,EOMONTH(Settings!$B$3,0)+1,"m")))))=0,0,VDB($F424,$G424,$I424,(MAX(0,MIN($I424,IF(OR($E424="",Settings!$B$3=""),0,DATEDIF($E424,EOMONTH(Settings!$B$3,0)+1,"m")))))-1,(MAX(0,MIN($I424,IF(OR($E424="",Settings!$B$3=""),0,DATEDIF($E424,EOMONTH(Settings!$B$3,0)+1,"m"))))),2,TRUE)),0)))</f>
        <v/>
      </c>
      <c r="Q424" s="13">
        <f>IF($A424="","",IF($J424="SL",(MAX(0,MIN($I424,IF(OR($E424="",Settings!$B$3=""),0,DATEDIF($E424,EOMONTH(Settings!$B$3,0)+1,"m")))))*(IFERROR(($F424-$G424)/$I424,0)),IF($J424="DDB",IF((MAX(0,MIN($I424,IF(OR($E424="",Settings!$B$3=""),0,DATEDIF($E424,EOMONTH(Settings!$B$3,0)+1,"m")))))=0,0,VDB($F424,$G424,$I424,0,(MAX(0,MIN($I424,IF(OR($E424="",Settings!$B$3=""),0,DATEDIF($E424,EOMONTH(Settings!$B$3,0)+1,"m"))))),2,TRUE)),0)))</f>
        <v/>
      </c>
      <c r="R424" s="13">
        <f>IF($A424="","",MAX(0,$F424-$Q424))</f>
        <v/>
      </c>
    </row>
    <row r="425">
      <c r="A425" s="12" t="n"/>
      <c r="B425" s="12" t="n"/>
      <c r="C425" s="12" t="n"/>
      <c r="D425" s="14" t="n"/>
      <c r="E425" s="14" t="n"/>
      <c r="F425" s="13" t="n"/>
      <c r="G425" s="13" t="n"/>
      <c r="H425" s="12" t="n"/>
      <c r="I425" s="12">
        <f>IF($H425="","",$H425*12)</f>
        <v/>
      </c>
      <c r="J425" s="12" t="n"/>
      <c r="K425" s="12" t="n"/>
      <c r="L425" s="12" t="n"/>
      <c r="M425" s="12" t="n"/>
      <c r="N425" s="12" t="n"/>
      <c r="O425" s="12" t="n"/>
      <c r="P425" s="13">
        <f>IF($A425="","",IF($J425="SL",IF(AND((MAX(0,MIN($I425,IF(OR($E425="",Settings!$B$3=""),0,DATEDIF($E425,EOMONTH(Settings!$B$3,0)+1,"m")))))&gt;0,(MAX(0,MIN($I425,IF(OR($E425="",Settings!$B$3=""),0,DATEDIF($E425,EOMONTH(Settings!$B$3,0)+1,"m")))))&lt;=$I425),(IFERROR(($F425-$G425)/$I425,0)),0),IF($J425="DDB",IF((MAX(0,MIN($I425,IF(OR($E425="",Settings!$B$3=""),0,DATEDIF($E425,EOMONTH(Settings!$B$3,0)+1,"m")))))=0,0,VDB($F425,$G425,$I425,(MAX(0,MIN($I425,IF(OR($E425="",Settings!$B$3=""),0,DATEDIF($E425,EOMONTH(Settings!$B$3,0)+1,"m")))))-1,(MAX(0,MIN($I425,IF(OR($E425="",Settings!$B$3=""),0,DATEDIF($E425,EOMONTH(Settings!$B$3,0)+1,"m"))))),2,TRUE)),0)))</f>
        <v/>
      </c>
      <c r="Q425" s="13">
        <f>IF($A425="","",IF($J425="SL",(MAX(0,MIN($I425,IF(OR($E425="",Settings!$B$3=""),0,DATEDIF($E425,EOMONTH(Settings!$B$3,0)+1,"m")))))*(IFERROR(($F425-$G425)/$I425,0)),IF($J425="DDB",IF((MAX(0,MIN($I425,IF(OR($E425="",Settings!$B$3=""),0,DATEDIF($E425,EOMONTH(Settings!$B$3,0)+1,"m")))))=0,0,VDB($F425,$G425,$I425,0,(MAX(0,MIN($I425,IF(OR($E425="",Settings!$B$3=""),0,DATEDIF($E425,EOMONTH(Settings!$B$3,0)+1,"m"))))),2,TRUE)),0)))</f>
        <v/>
      </c>
      <c r="R425" s="13">
        <f>IF($A425="","",MAX(0,$F425-$Q425))</f>
        <v/>
      </c>
    </row>
    <row r="426">
      <c r="A426" s="12" t="n"/>
      <c r="B426" s="12" t="n"/>
      <c r="C426" s="12" t="n"/>
      <c r="D426" s="14" t="n"/>
      <c r="E426" s="14" t="n"/>
      <c r="F426" s="13" t="n"/>
      <c r="G426" s="13" t="n"/>
      <c r="H426" s="12" t="n"/>
      <c r="I426" s="12">
        <f>IF($H426="","",$H426*12)</f>
        <v/>
      </c>
      <c r="J426" s="12" t="n"/>
      <c r="K426" s="12" t="n"/>
      <c r="L426" s="12" t="n"/>
      <c r="M426" s="12" t="n"/>
      <c r="N426" s="12" t="n"/>
      <c r="O426" s="12" t="n"/>
      <c r="P426" s="13">
        <f>IF($A426="","",IF($J426="SL",IF(AND((MAX(0,MIN($I426,IF(OR($E426="",Settings!$B$3=""),0,DATEDIF($E426,EOMONTH(Settings!$B$3,0)+1,"m")))))&gt;0,(MAX(0,MIN($I426,IF(OR($E426="",Settings!$B$3=""),0,DATEDIF($E426,EOMONTH(Settings!$B$3,0)+1,"m")))))&lt;=$I426),(IFERROR(($F426-$G426)/$I426,0)),0),IF($J426="DDB",IF((MAX(0,MIN($I426,IF(OR($E426="",Settings!$B$3=""),0,DATEDIF($E426,EOMONTH(Settings!$B$3,0)+1,"m")))))=0,0,VDB($F426,$G426,$I426,(MAX(0,MIN($I426,IF(OR($E426="",Settings!$B$3=""),0,DATEDIF($E426,EOMONTH(Settings!$B$3,0)+1,"m")))))-1,(MAX(0,MIN($I426,IF(OR($E426="",Settings!$B$3=""),0,DATEDIF($E426,EOMONTH(Settings!$B$3,0)+1,"m"))))),2,TRUE)),0)))</f>
        <v/>
      </c>
      <c r="Q426" s="13">
        <f>IF($A426="","",IF($J426="SL",(MAX(0,MIN($I426,IF(OR($E426="",Settings!$B$3=""),0,DATEDIF($E426,EOMONTH(Settings!$B$3,0)+1,"m")))))*(IFERROR(($F426-$G426)/$I426,0)),IF($J426="DDB",IF((MAX(0,MIN($I426,IF(OR($E426="",Settings!$B$3=""),0,DATEDIF($E426,EOMONTH(Settings!$B$3,0)+1,"m")))))=0,0,VDB($F426,$G426,$I426,0,(MAX(0,MIN($I426,IF(OR($E426="",Settings!$B$3=""),0,DATEDIF($E426,EOMONTH(Settings!$B$3,0)+1,"m"))))),2,TRUE)),0)))</f>
        <v/>
      </c>
      <c r="R426" s="13">
        <f>IF($A426="","",MAX(0,$F426-$Q426))</f>
        <v/>
      </c>
    </row>
    <row r="427">
      <c r="A427" s="12" t="n"/>
      <c r="B427" s="12" t="n"/>
      <c r="C427" s="12" t="n"/>
      <c r="D427" s="14" t="n"/>
      <c r="E427" s="14" t="n"/>
      <c r="F427" s="13" t="n"/>
      <c r="G427" s="13" t="n"/>
      <c r="H427" s="12" t="n"/>
      <c r="I427" s="12">
        <f>IF($H427="","",$H427*12)</f>
        <v/>
      </c>
      <c r="J427" s="12" t="n"/>
      <c r="K427" s="12" t="n"/>
      <c r="L427" s="12" t="n"/>
      <c r="M427" s="12" t="n"/>
      <c r="N427" s="12" t="n"/>
      <c r="O427" s="12" t="n"/>
      <c r="P427" s="13">
        <f>IF($A427="","",IF($J427="SL",IF(AND((MAX(0,MIN($I427,IF(OR($E427="",Settings!$B$3=""),0,DATEDIF($E427,EOMONTH(Settings!$B$3,0)+1,"m")))))&gt;0,(MAX(0,MIN($I427,IF(OR($E427="",Settings!$B$3=""),0,DATEDIF($E427,EOMONTH(Settings!$B$3,0)+1,"m")))))&lt;=$I427),(IFERROR(($F427-$G427)/$I427,0)),0),IF($J427="DDB",IF((MAX(0,MIN($I427,IF(OR($E427="",Settings!$B$3=""),0,DATEDIF($E427,EOMONTH(Settings!$B$3,0)+1,"m")))))=0,0,VDB($F427,$G427,$I427,(MAX(0,MIN($I427,IF(OR($E427="",Settings!$B$3=""),0,DATEDIF($E427,EOMONTH(Settings!$B$3,0)+1,"m")))))-1,(MAX(0,MIN($I427,IF(OR($E427="",Settings!$B$3=""),0,DATEDIF($E427,EOMONTH(Settings!$B$3,0)+1,"m"))))),2,TRUE)),0)))</f>
        <v/>
      </c>
      <c r="Q427" s="13">
        <f>IF($A427="","",IF($J427="SL",(MAX(0,MIN($I427,IF(OR($E427="",Settings!$B$3=""),0,DATEDIF($E427,EOMONTH(Settings!$B$3,0)+1,"m")))))*(IFERROR(($F427-$G427)/$I427,0)),IF($J427="DDB",IF((MAX(0,MIN($I427,IF(OR($E427="",Settings!$B$3=""),0,DATEDIF($E427,EOMONTH(Settings!$B$3,0)+1,"m")))))=0,0,VDB($F427,$G427,$I427,0,(MAX(0,MIN($I427,IF(OR($E427="",Settings!$B$3=""),0,DATEDIF($E427,EOMONTH(Settings!$B$3,0)+1,"m"))))),2,TRUE)),0)))</f>
        <v/>
      </c>
      <c r="R427" s="13">
        <f>IF($A427="","",MAX(0,$F427-$Q427))</f>
        <v/>
      </c>
    </row>
    <row r="428">
      <c r="A428" s="12" t="n"/>
      <c r="B428" s="12" t="n"/>
      <c r="C428" s="12" t="n"/>
      <c r="D428" s="14" t="n"/>
      <c r="E428" s="14" t="n"/>
      <c r="F428" s="13" t="n"/>
      <c r="G428" s="13" t="n"/>
      <c r="H428" s="12" t="n"/>
      <c r="I428" s="12">
        <f>IF($H428="","",$H428*12)</f>
        <v/>
      </c>
      <c r="J428" s="12" t="n"/>
      <c r="K428" s="12" t="n"/>
      <c r="L428" s="12" t="n"/>
      <c r="M428" s="12" t="n"/>
      <c r="N428" s="12" t="n"/>
      <c r="O428" s="12" t="n"/>
      <c r="P428" s="13">
        <f>IF($A428="","",IF($J428="SL",IF(AND((MAX(0,MIN($I428,IF(OR($E428="",Settings!$B$3=""),0,DATEDIF($E428,EOMONTH(Settings!$B$3,0)+1,"m")))))&gt;0,(MAX(0,MIN($I428,IF(OR($E428="",Settings!$B$3=""),0,DATEDIF($E428,EOMONTH(Settings!$B$3,0)+1,"m")))))&lt;=$I428),(IFERROR(($F428-$G428)/$I428,0)),0),IF($J428="DDB",IF((MAX(0,MIN($I428,IF(OR($E428="",Settings!$B$3=""),0,DATEDIF($E428,EOMONTH(Settings!$B$3,0)+1,"m")))))=0,0,VDB($F428,$G428,$I428,(MAX(0,MIN($I428,IF(OR($E428="",Settings!$B$3=""),0,DATEDIF($E428,EOMONTH(Settings!$B$3,0)+1,"m")))))-1,(MAX(0,MIN($I428,IF(OR($E428="",Settings!$B$3=""),0,DATEDIF($E428,EOMONTH(Settings!$B$3,0)+1,"m"))))),2,TRUE)),0)))</f>
        <v/>
      </c>
      <c r="Q428" s="13">
        <f>IF($A428="","",IF($J428="SL",(MAX(0,MIN($I428,IF(OR($E428="",Settings!$B$3=""),0,DATEDIF($E428,EOMONTH(Settings!$B$3,0)+1,"m")))))*(IFERROR(($F428-$G428)/$I428,0)),IF($J428="DDB",IF((MAX(0,MIN($I428,IF(OR($E428="",Settings!$B$3=""),0,DATEDIF($E428,EOMONTH(Settings!$B$3,0)+1,"m")))))=0,0,VDB($F428,$G428,$I428,0,(MAX(0,MIN($I428,IF(OR($E428="",Settings!$B$3=""),0,DATEDIF($E428,EOMONTH(Settings!$B$3,0)+1,"m"))))),2,TRUE)),0)))</f>
        <v/>
      </c>
      <c r="R428" s="13">
        <f>IF($A428="","",MAX(0,$F428-$Q428))</f>
        <v/>
      </c>
    </row>
    <row r="429">
      <c r="A429" s="12" t="n"/>
      <c r="B429" s="12" t="n"/>
      <c r="C429" s="12" t="n"/>
      <c r="D429" s="14" t="n"/>
      <c r="E429" s="14" t="n"/>
      <c r="F429" s="13" t="n"/>
      <c r="G429" s="13" t="n"/>
      <c r="H429" s="12" t="n"/>
      <c r="I429" s="12">
        <f>IF($H429="","",$H429*12)</f>
        <v/>
      </c>
      <c r="J429" s="12" t="n"/>
      <c r="K429" s="12" t="n"/>
      <c r="L429" s="12" t="n"/>
      <c r="M429" s="12" t="n"/>
      <c r="N429" s="12" t="n"/>
      <c r="O429" s="12" t="n"/>
      <c r="P429" s="13">
        <f>IF($A429="","",IF($J429="SL",IF(AND((MAX(0,MIN($I429,IF(OR($E429="",Settings!$B$3=""),0,DATEDIF($E429,EOMONTH(Settings!$B$3,0)+1,"m")))))&gt;0,(MAX(0,MIN($I429,IF(OR($E429="",Settings!$B$3=""),0,DATEDIF($E429,EOMONTH(Settings!$B$3,0)+1,"m")))))&lt;=$I429),(IFERROR(($F429-$G429)/$I429,0)),0),IF($J429="DDB",IF((MAX(0,MIN($I429,IF(OR($E429="",Settings!$B$3=""),0,DATEDIF($E429,EOMONTH(Settings!$B$3,0)+1,"m")))))=0,0,VDB($F429,$G429,$I429,(MAX(0,MIN($I429,IF(OR($E429="",Settings!$B$3=""),0,DATEDIF($E429,EOMONTH(Settings!$B$3,0)+1,"m")))))-1,(MAX(0,MIN($I429,IF(OR($E429="",Settings!$B$3=""),0,DATEDIF($E429,EOMONTH(Settings!$B$3,0)+1,"m"))))),2,TRUE)),0)))</f>
        <v/>
      </c>
      <c r="Q429" s="13">
        <f>IF($A429="","",IF($J429="SL",(MAX(0,MIN($I429,IF(OR($E429="",Settings!$B$3=""),0,DATEDIF($E429,EOMONTH(Settings!$B$3,0)+1,"m")))))*(IFERROR(($F429-$G429)/$I429,0)),IF($J429="DDB",IF((MAX(0,MIN($I429,IF(OR($E429="",Settings!$B$3=""),0,DATEDIF($E429,EOMONTH(Settings!$B$3,0)+1,"m")))))=0,0,VDB($F429,$G429,$I429,0,(MAX(0,MIN($I429,IF(OR($E429="",Settings!$B$3=""),0,DATEDIF($E429,EOMONTH(Settings!$B$3,0)+1,"m"))))),2,TRUE)),0)))</f>
        <v/>
      </c>
      <c r="R429" s="13">
        <f>IF($A429="","",MAX(0,$F429-$Q429))</f>
        <v/>
      </c>
    </row>
    <row r="430">
      <c r="A430" s="12" t="n"/>
      <c r="B430" s="12" t="n"/>
      <c r="C430" s="12" t="n"/>
      <c r="D430" s="14" t="n"/>
      <c r="E430" s="14" t="n"/>
      <c r="F430" s="13" t="n"/>
      <c r="G430" s="13" t="n"/>
      <c r="H430" s="12" t="n"/>
      <c r="I430" s="12">
        <f>IF($H430="","",$H430*12)</f>
        <v/>
      </c>
      <c r="J430" s="12" t="n"/>
      <c r="K430" s="12" t="n"/>
      <c r="L430" s="12" t="n"/>
      <c r="M430" s="12" t="n"/>
      <c r="N430" s="12" t="n"/>
      <c r="O430" s="12" t="n"/>
      <c r="P430" s="13">
        <f>IF($A430="","",IF($J430="SL",IF(AND((MAX(0,MIN($I430,IF(OR($E430="",Settings!$B$3=""),0,DATEDIF($E430,EOMONTH(Settings!$B$3,0)+1,"m")))))&gt;0,(MAX(0,MIN($I430,IF(OR($E430="",Settings!$B$3=""),0,DATEDIF($E430,EOMONTH(Settings!$B$3,0)+1,"m")))))&lt;=$I430),(IFERROR(($F430-$G430)/$I430,0)),0),IF($J430="DDB",IF((MAX(0,MIN($I430,IF(OR($E430="",Settings!$B$3=""),0,DATEDIF($E430,EOMONTH(Settings!$B$3,0)+1,"m")))))=0,0,VDB($F430,$G430,$I430,(MAX(0,MIN($I430,IF(OR($E430="",Settings!$B$3=""),0,DATEDIF($E430,EOMONTH(Settings!$B$3,0)+1,"m")))))-1,(MAX(0,MIN($I430,IF(OR($E430="",Settings!$B$3=""),0,DATEDIF($E430,EOMONTH(Settings!$B$3,0)+1,"m"))))),2,TRUE)),0)))</f>
        <v/>
      </c>
      <c r="Q430" s="13">
        <f>IF($A430="","",IF($J430="SL",(MAX(0,MIN($I430,IF(OR($E430="",Settings!$B$3=""),0,DATEDIF($E430,EOMONTH(Settings!$B$3,0)+1,"m")))))*(IFERROR(($F430-$G430)/$I430,0)),IF($J430="DDB",IF((MAX(0,MIN($I430,IF(OR($E430="",Settings!$B$3=""),0,DATEDIF($E430,EOMONTH(Settings!$B$3,0)+1,"m")))))=0,0,VDB($F430,$G430,$I430,0,(MAX(0,MIN($I430,IF(OR($E430="",Settings!$B$3=""),0,DATEDIF($E430,EOMONTH(Settings!$B$3,0)+1,"m"))))),2,TRUE)),0)))</f>
        <v/>
      </c>
      <c r="R430" s="13">
        <f>IF($A430="","",MAX(0,$F430-$Q430))</f>
        <v/>
      </c>
    </row>
    <row r="431">
      <c r="A431" s="12" t="n"/>
      <c r="B431" s="12" t="n"/>
      <c r="C431" s="12" t="n"/>
      <c r="D431" s="14" t="n"/>
      <c r="E431" s="14" t="n"/>
      <c r="F431" s="13" t="n"/>
      <c r="G431" s="13" t="n"/>
      <c r="H431" s="12" t="n"/>
      <c r="I431" s="12">
        <f>IF($H431="","",$H431*12)</f>
        <v/>
      </c>
      <c r="J431" s="12" t="n"/>
      <c r="K431" s="12" t="n"/>
      <c r="L431" s="12" t="n"/>
      <c r="M431" s="12" t="n"/>
      <c r="N431" s="12" t="n"/>
      <c r="O431" s="12" t="n"/>
      <c r="P431" s="13">
        <f>IF($A431="","",IF($J431="SL",IF(AND((MAX(0,MIN($I431,IF(OR($E431="",Settings!$B$3=""),0,DATEDIF($E431,EOMONTH(Settings!$B$3,0)+1,"m")))))&gt;0,(MAX(0,MIN($I431,IF(OR($E431="",Settings!$B$3=""),0,DATEDIF($E431,EOMONTH(Settings!$B$3,0)+1,"m")))))&lt;=$I431),(IFERROR(($F431-$G431)/$I431,0)),0),IF($J431="DDB",IF((MAX(0,MIN($I431,IF(OR($E431="",Settings!$B$3=""),0,DATEDIF($E431,EOMONTH(Settings!$B$3,0)+1,"m")))))=0,0,VDB($F431,$G431,$I431,(MAX(0,MIN($I431,IF(OR($E431="",Settings!$B$3=""),0,DATEDIF($E431,EOMONTH(Settings!$B$3,0)+1,"m")))))-1,(MAX(0,MIN($I431,IF(OR($E431="",Settings!$B$3=""),0,DATEDIF($E431,EOMONTH(Settings!$B$3,0)+1,"m"))))),2,TRUE)),0)))</f>
        <v/>
      </c>
      <c r="Q431" s="13">
        <f>IF($A431="","",IF($J431="SL",(MAX(0,MIN($I431,IF(OR($E431="",Settings!$B$3=""),0,DATEDIF($E431,EOMONTH(Settings!$B$3,0)+1,"m")))))*(IFERROR(($F431-$G431)/$I431,0)),IF($J431="DDB",IF((MAX(0,MIN($I431,IF(OR($E431="",Settings!$B$3=""),0,DATEDIF($E431,EOMONTH(Settings!$B$3,0)+1,"m")))))=0,0,VDB($F431,$G431,$I431,0,(MAX(0,MIN($I431,IF(OR($E431="",Settings!$B$3=""),0,DATEDIF($E431,EOMONTH(Settings!$B$3,0)+1,"m"))))),2,TRUE)),0)))</f>
        <v/>
      </c>
      <c r="R431" s="13">
        <f>IF($A431="","",MAX(0,$F431-$Q431))</f>
        <v/>
      </c>
    </row>
    <row r="432">
      <c r="A432" s="12" t="n"/>
      <c r="B432" s="12" t="n"/>
      <c r="C432" s="12" t="n"/>
      <c r="D432" s="14" t="n"/>
      <c r="E432" s="14" t="n"/>
      <c r="F432" s="13" t="n"/>
      <c r="G432" s="13" t="n"/>
      <c r="H432" s="12" t="n"/>
      <c r="I432" s="12">
        <f>IF($H432="","",$H432*12)</f>
        <v/>
      </c>
      <c r="J432" s="12" t="n"/>
      <c r="K432" s="12" t="n"/>
      <c r="L432" s="12" t="n"/>
      <c r="M432" s="12" t="n"/>
      <c r="N432" s="12" t="n"/>
      <c r="O432" s="12" t="n"/>
      <c r="P432" s="13">
        <f>IF($A432="","",IF($J432="SL",IF(AND((MAX(0,MIN($I432,IF(OR($E432="",Settings!$B$3=""),0,DATEDIF($E432,EOMONTH(Settings!$B$3,0)+1,"m")))))&gt;0,(MAX(0,MIN($I432,IF(OR($E432="",Settings!$B$3=""),0,DATEDIF($E432,EOMONTH(Settings!$B$3,0)+1,"m")))))&lt;=$I432),(IFERROR(($F432-$G432)/$I432,0)),0),IF($J432="DDB",IF((MAX(0,MIN($I432,IF(OR($E432="",Settings!$B$3=""),0,DATEDIF($E432,EOMONTH(Settings!$B$3,0)+1,"m")))))=0,0,VDB($F432,$G432,$I432,(MAX(0,MIN($I432,IF(OR($E432="",Settings!$B$3=""),0,DATEDIF($E432,EOMONTH(Settings!$B$3,0)+1,"m")))))-1,(MAX(0,MIN($I432,IF(OR($E432="",Settings!$B$3=""),0,DATEDIF($E432,EOMONTH(Settings!$B$3,0)+1,"m"))))),2,TRUE)),0)))</f>
        <v/>
      </c>
      <c r="Q432" s="13">
        <f>IF($A432="","",IF($J432="SL",(MAX(0,MIN($I432,IF(OR($E432="",Settings!$B$3=""),0,DATEDIF($E432,EOMONTH(Settings!$B$3,0)+1,"m")))))*(IFERROR(($F432-$G432)/$I432,0)),IF($J432="DDB",IF((MAX(0,MIN($I432,IF(OR($E432="",Settings!$B$3=""),0,DATEDIF($E432,EOMONTH(Settings!$B$3,0)+1,"m")))))=0,0,VDB($F432,$G432,$I432,0,(MAX(0,MIN($I432,IF(OR($E432="",Settings!$B$3=""),0,DATEDIF($E432,EOMONTH(Settings!$B$3,0)+1,"m"))))),2,TRUE)),0)))</f>
        <v/>
      </c>
      <c r="R432" s="13">
        <f>IF($A432="","",MAX(0,$F432-$Q432))</f>
        <v/>
      </c>
    </row>
    <row r="433">
      <c r="A433" s="12" t="n"/>
      <c r="B433" s="12" t="n"/>
      <c r="C433" s="12" t="n"/>
      <c r="D433" s="14" t="n"/>
      <c r="E433" s="14" t="n"/>
      <c r="F433" s="13" t="n"/>
      <c r="G433" s="13" t="n"/>
      <c r="H433" s="12" t="n"/>
      <c r="I433" s="12">
        <f>IF($H433="","",$H433*12)</f>
        <v/>
      </c>
      <c r="J433" s="12" t="n"/>
      <c r="K433" s="12" t="n"/>
      <c r="L433" s="12" t="n"/>
      <c r="M433" s="12" t="n"/>
      <c r="N433" s="12" t="n"/>
      <c r="O433" s="12" t="n"/>
      <c r="P433" s="13">
        <f>IF($A433="","",IF($J433="SL",IF(AND((MAX(0,MIN($I433,IF(OR($E433="",Settings!$B$3=""),0,DATEDIF($E433,EOMONTH(Settings!$B$3,0)+1,"m")))))&gt;0,(MAX(0,MIN($I433,IF(OR($E433="",Settings!$B$3=""),0,DATEDIF($E433,EOMONTH(Settings!$B$3,0)+1,"m")))))&lt;=$I433),(IFERROR(($F433-$G433)/$I433,0)),0),IF($J433="DDB",IF((MAX(0,MIN($I433,IF(OR($E433="",Settings!$B$3=""),0,DATEDIF($E433,EOMONTH(Settings!$B$3,0)+1,"m")))))=0,0,VDB($F433,$G433,$I433,(MAX(0,MIN($I433,IF(OR($E433="",Settings!$B$3=""),0,DATEDIF($E433,EOMONTH(Settings!$B$3,0)+1,"m")))))-1,(MAX(0,MIN($I433,IF(OR($E433="",Settings!$B$3=""),0,DATEDIF($E433,EOMONTH(Settings!$B$3,0)+1,"m"))))),2,TRUE)),0)))</f>
        <v/>
      </c>
      <c r="Q433" s="13">
        <f>IF($A433="","",IF($J433="SL",(MAX(0,MIN($I433,IF(OR($E433="",Settings!$B$3=""),0,DATEDIF($E433,EOMONTH(Settings!$B$3,0)+1,"m")))))*(IFERROR(($F433-$G433)/$I433,0)),IF($J433="DDB",IF((MAX(0,MIN($I433,IF(OR($E433="",Settings!$B$3=""),0,DATEDIF($E433,EOMONTH(Settings!$B$3,0)+1,"m")))))=0,0,VDB($F433,$G433,$I433,0,(MAX(0,MIN($I433,IF(OR($E433="",Settings!$B$3=""),0,DATEDIF($E433,EOMONTH(Settings!$B$3,0)+1,"m"))))),2,TRUE)),0)))</f>
        <v/>
      </c>
      <c r="R433" s="13">
        <f>IF($A433="","",MAX(0,$F433-$Q433))</f>
        <v/>
      </c>
    </row>
    <row r="434">
      <c r="A434" s="12" t="n"/>
      <c r="B434" s="12" t="n"/>
      <c r="C434" s="12" t="n"/>
      <c r="D434" s="14" t="n"/>
      <c r="E434" s="14" t="n"/>
      <c r="F434" s="13" t="n"/>
      <c r="G434" s="13" t="n"/>
      <c r="H434" s="12" t="n"/>
      <c r="I434" s="12">
        <f>IF($H434="","",$H434*12)</f>
        <v/>
      </c>
      <c r="J434" s="12" t="n"/>
      <c r="K434" s="12" t="n"/>
      <c r="L434" s="12" t="n"/>
      <c r="M434" s="12" t="n"/>
      <c r="N434" s="12" t="n"/>
      <c r="O434" s="12" t="n"/>
      <c r="P434" s="13">
        <f>IF($A434="","",IF($J434="SL",IF(AND((MAX(0,MIN($I434,IF(OR($E434="",Settings!$B$3=""),0,DATEDIF($E434,EOMONTH(Settings!$B$3,0)+1,"m")))))&gt;0,(MAX(0,MIN($I434,IF(OR($E434="",Settings!$B$3=""),0,DATEDIF($E434,EOMONTH(Settings!$B$3,0)+1,"m")))))&lt;=$I434),(IFERROR(($F434-$G434)/$I434,0)),0),IF($J434="DDB",IF((MAX(0,MIN($I434,IF(OR($E434="",Settings!$B$3=""),0,DATEDIF($E434,EOMONTH(Settings!$B$3,0)+1,"m")))))=0,0,VDB($F434,$G434,$I434,(MAX(0,MIN($I434,IF(OR($E434="",Settings!$B$3=""),0,DATEDIF($E434,EOMONTH(Settings!$B$3,0)+1,"m")))))-1,(MAX(0,MIN($I434,IF(OR($E434="",Settings!$B$3=""),0,DATEDIF($E434,EOMONTH(Settings!$B$3,0)+1,"m"))))),2,TRUE)),0)))</f>
        <v/>
      </c>
      <c r="Q434" s="13">
        <f>IF($A434="","",IF($J434="SL",(MAX(0,MIN($I434,IF(OR($E434="",Settings!$B$3=""),0,DATEDIF($E434,EOMONTH(Settings!$B$3,0)+1,"m")))))*(IFERROR(($F434-$G434)/$I434,0)),IF($J434="DDB",IF((MAX(0,MIN($I434,IF(OR($E434="",Settings!$B$3=""),0,DATEDIF($E434,EOMONTH(Settings!$B$3,0)+1,"m")))))=0,0,VDB($F434,$G434,$I434,0,(MAX(0,MIN($I434,IF(OR($E434="",Settings!$B$3=""),0,DATEDIF($E434,EOMONTH(Settings!$B$3,0)+1,"m"))))),2,TRUE)),0)))</f>
        <v/>
      </c>
      <c r="R434" s="13">
        <f>IF($A434="","",MAX(0,$F434-$Q434))</f>
        <v/>
      </c>
    </row>
    <row r="435">
      <c r="A435" s="12" t="n"/>
      <c r="B435" s="12" t="n"/>
      <c r="C435" s="12" t="n"/>
      <c r="D435" s="14" t="n"/>
      <c r="E435" s="14" t="n"/>
      <c r="F435" s="13" t="n"/>
      <c r="G435" s="13" t="n"/>
      <c r="H435" s="12" t="n"/>
      <c r="I435" s="12">
        <f>IF($H435="","",$H435*12)</f>
        <v/>
      </c>
      <c r="J435" s="12" t="n"/>
      <c r="K435" s="12" t="n"/>
      <c r="L435" s="12" t="n"/>
      <c r="M435" s="12" t="n"/>
      <c r="N435" s="12" t="n"/>
      <c r="O435" s="12" t="n"/>
      <c r="P435" s="13">
        <f>IF($A435="","",IF($J435="SL",IF(AND((MAX(0,MIN($I435,IF(OR($E435="",Settings!$B$3=""),0,DATEDIF($E435,EOMONTH(Settings!$B$3,0)+1,"m")))))&gt;0,(MAX(0,MIN($I435,IF(OR($E435="",Settings!$B$3=""),0,DATEDIF($E435,EOMONTH(Settings!$B$3,0)+1,"m")))))&lt;=$I435),(IFERROR(($F435-$G435)/$I435,0)),0),IF($J435="DDB",IF((MAX(0,MIN($I435,IF(OR($E435="",Settings!$B$3=""),0,DATEDIF($E435,EOMONTH(Settings!$B$3,0)+1,"m")))))=0,0,VDB($F435,$G435,$I435,(MAX(0,MIN($I435,IF(OR($E435="",Settings!$B$3=""),0,DATEDIF($E435,EOMONTH(Settings!$B$3,0)+1,"m")))))-1,(MAX(0,MIN($I435,IF(OR($E435="",Settings!$B$3=""),0,DATEDIF($E435,EOMONTH(Settings!$B$3,0)+1,"m"))))),2,TRUE)),0)))</f>
        <v/>
      </c>
      <c r="Q435" s="13">
        <f>IF($A435="","",IF($J435="SL",(MAX(0,MIN($I435,IF(OR($E435="",Settings!$B$3=""),0,DATEDIF($E435,EOMONTH(Settings!$B$3,0)+1,"m")))))*(IFERROR(($F435-$G435)/$I435,0)),IF($J435="DDB",IF((MAX(0,MIN($I435,IF(OR($E435="",Settings!$B$3=""),0,DATEDIF($E435,EOMONTH(Settings!$B$3,0)+1,"m")))))=0,0,VDB($F435,$G435,$I435,0,(MAX(0,MIN($I435,IF(OR($E435="",Settings!$B$3=""),0,DATEDIF($E435,EOMONTH(Settings!$B$3,0)+1,"m"))))),2,TRUE)),0)))</f>
        <v/>
      </c>
      <c r="R435" s="13">
        <f>IF($A435="","",MAX(0,$F435-$Q435))</f>
        <v/>
      </c>
    </row>
    <row r="436">
      <c r="A436" s="12" t="n"/>
      <c r="B436" s="12" t="n"/>
      <c r="C436" s="12" t="n"/>
      <c r="D436" s="14" t="n"/>
      <c r="E436" s="14" t="n"/>
      <c r="F436" s="13" t="n"/>
      <c r="G436" s="13" t="n"/>
      <c r="H436" s="12" t="n"/>
      <c r="I436" s="12">
        <f>IF($H436="","",$H436*12)</f>
        <v/>
      </c>
      <c r="J436" s="12" t="n"/>
      <c r="K436" s="12" t="n"/>
      <c r="L436" s="12" t="n"/>
      <c r="M436" s="12" t="n"/>
      <c r="N436" s="12" t="n"/>
      <c r="O436" s="12" t="n"/>
      <c r="P436" s="13">
        <f>IF($A436="","",IF($J436="SL",IF(AND((MAX(0,MIN($I436,IF(OR($E436="",Settings!$B$3=""),0,DATEDIF($E436,EOMONTH(Settings!$B$3,0)+1,"m")))))&gt;0,(MAX(0,MIN($I436,IF(OR($E436="",Settings!$B$3=""),0,DATEDIF($E436,EOMONTH(Settings!$B$3,0)+1,"m")))))&lt;=$I436),(IFERROR(($F436-$G436)/$I436,0)),0),IF($J436="DDB",IF((MAX(0,MIN($I436,IF(OR($E436="",Settings!$B$3=""),0,DATEDIF($E436,EOMONTH(Settings!$B$3,0)+1,"m")))))=0,0,VDB($F436,$G436,$I436,(MAX(0,MIN($I436,IF(OR($E436="",Settings!$B$3=""),0,DATEDIF($E436,EOMONTH(Settings!$B$3,0)+1,"m")))))-1,(MAX(0,MIN($I436,IF(OR($E436="",Settings!$B$3=""),0,DATEDIF($E436,EOMONTH(Settings!$B$3,0)+1,"m"))))),2,TRUE)),0)))</f>
        <v/>
      </c>
      <c r="Q436" s="13">
        <f>IF($A436="","",IF($J436="SL",(MAX(0,MIN($I436,IF(OR($E436="",Settings!$B$3=""),0,DATEDIF($E436,EOMONTH(Settings!$B$3,0)+1,"m")))))*(IFERROR(($F436-$G436)/$I436,0)),IF($J436="DDB",IF((MAX(0,MIN($I436,IF(OR($E436="",Settings!$B$3=""),0,DATEDIF($E436,EOMONTH(Settings!$B$3,0)+1,"m")))))=0,0,VDB($F436,$G436,$I436,0,(MAX(0,MIN($I436,IF(OR($E436="",Settings!$B$3=""),0,DATEDIF($E436,EOMONTH(Settings!$B$3,0)+1,"m"))))),2,TRUE)),0)))</f>
        <v/>
      </c>
      <c r="R436" s="13">
        <f>IF($A436="","",MAX(0,$F436-$Q436))</f>
        <v/>
      </c>
    </row>
    <row r="437">
      <c r="A437" s="12" t="n"/>
      <c r="B437" s="12" t="n"/>
      <c r="C437" s="12" t="n"/>
      <c r="D437" s="14" t="n"/>
      <c r="E437" s="14" t="n"/>
      <c r="F437" s="13" t="n"/>
      <c r="G437" s="13" t="n"/>
      <c r="H437" s="12" t="n"/>
      <c r="I437" s="12">
        <f>IF($H437="","",$H437*12)</f>
        <v/>
      </c>
      <c r="J437" s="12" t="n"/>
      <c r="K437" s="12" t="n"/>
      <c r="L437" s="12" t="n"/>
      <c r="M437" s="12" t="n"/>
      <c r="N437" s="12" t="n"/>
      <c r="O437" s="12" t="n"/>
      <c r="P437" s="13">
        <f>IF($A437="","",IF($J437="SL",IF(AND((MAX(0,MIN($I437,IF(OR($E437="",Settings!$B$3=""),0,DATEDIF($E437,EOMONTH(Settings!$B$3,0)+1,"m")))))&gt;0,(MAX(0,MIN($I437,IF(OR($E437="",Settings!$B$3=""),0,DATEDIF($E437,EOMONTH(Settings!$B$3,0)+1,"m")))))&lt;=$I437),(IFERROR(($F437-$G437)/$I437,0)),0),IF($J437="DDB",IF((MAX(0,MIN($I437,IF(OR($E437="",Settings!$B$3=""),0,DATEDIF($E437,EOMONTH(Settings!$B$3,0)+1,"m")))))=0,0,VDB($F437,$G437,$I437,(MAX(0,MIN($I437,IF(OR($E437="",Settings!$B$3=""),0,DATEDIF($E437,EOMONTH(Settings!$B$3,0)+1,"m")))))-1,(MAX(0,MIN($I437,IF(OR($E437="",Settings!$B$3=""),0,DATEDIF($E437,EOMONTH(Settings!$B$3,0)+1,"m"))))),2,TRUE)),0)))</f>
        <v/>
      </c>
      <c r="Q437" s="13">
        <f>IF($A437="","",IF($J437="SL",(MAX(0,MIN($I437,IF(OR($E437="",Settings!$B$3=""),0,DATEDIF($E437,EOMONTH(Settings!$B$3,0)+1,"m")))))*(IFERROR(($F437-$G437)/$I437,0)),IF($J437="DDB",IF((MAX(0,MIN($I437,IF(OR($E437="",Settings!$B$3=""),0,DATEDIF($E437,EOMONTH(Settings!$B$3,0)+1,"m")))))=0,0,VDB($F437,$G437,$I437,0,(MAX(0,MIN($I437,IF(OR($E437="",Settings!$B$3=""),0,DATEDIF($E437,EOMONTH(Settings!$B$3,0)+1,"m"))))),2,TRUE)),0)))</f>
        <v/>
      </c>
      <c r="R437" s="13">
        <f>IF($A437="","",MAX(0,$F437-$Q437))</f>
        <v/>
      </c>
    </row>
    <row r="438">
      <c r="A438" s="12" t="n"/>
      <c r="B438" s="12" t="n"/>
      <c r="C438" s="12" t="n"/>
      <c r="D438" s="14" t="n"/>
      <c r="E438" s="14" t="n"/>
      <c r="F438" s="13" t="n"/>
      <c r="G438" s="13" t="n"/>
      <c r="H438" s="12" t="n"/>
      <c r="I438" s="12">
        <f>IF($H438="","",$H438*12)</f>
        <v/>
      </c>
      <c r="J438" s="12" t="n"/>
      <c r="K438" s="12" t="n"/>
      <c r="L438" s="12" t="n"/>
      <c r="M438" s="12" t="n"/>
      <c r="N438" s="12" t="n"/>
      <c r="O438" s="12" t="n"/>
      <c r="P438" s="13">
        <f>IF($A438="","",IF($J438="SL",IF(AND((MAX(0,MIN($I438,IF(OR($E438="",Settings!$B$3=""),0,DATEDIF($E438,EOMONTH(Settings!$B$3,0)+1,"m")))))&gt;0,(MAX(0,MIN($I438,IF(OR($E438="",Settings!$B$3=""),0,DATEDIF($E438,EOMONTH(Settings!$B$3,0)+1,"m")))))&lt;=$I438),(IFERROR(($F438-$G438)/$I438,0)),0),IF($J438="DDB",IF((MAX(0,MIN($I438,IF(OR($E438="",Settings!$B$3=""),0,DATEDIF($E438,EOMONTH(Settings!$B$3,0)+1,"m")))))=0,0,VDB($F438,$G438,$I438,(MAX(0,MIN($I438,IF(OR($E438="",Settings!$B$3=""),0,DATEDIF($E438,EOMONTH(Settings!$B$3,0)+1,"m")))))-1,(MAX(0,MIN($I438,IF(OR($E438="",Settings!$B$3=""),0,DATEDIF($E438,EOMONTH(Settings!$B$3,0)+1,"m"))))),2,TRUE)),0)))</f>
        <v/>
      </c>
      <c r="Q438" s="13">
        <f>IF($A438="","",IF($J438="SL",(MAX(0,MIN($I438,IF(OR($E438="",Settings!$B$3=""),0,DATEDIF($E438,EOMONTH(Settings!$B$3,0)+1,"m")))))*(IFERROR(($F438-$G438)/$I438,0)),IF($J438="DDB",IF((MAX(0,MIN($I438,IF(OR($E438="",Settings!$B$3=""),0,DATEDIF($E438,EOMONTH(Settings!$B$3,0)+1,"m")))))=0,0,VDB($F438,$G438,$I438,0,(MAX(0,MIN($I438,IF(OR($E438="",Settings!$B$3=""),0,DATEDIF($E438,EOMONTH(Settings!$B$3,0)+1,"m"))))),2,TRUE)),0)))</f>
        <v/>
      </c>
      <c r="R438" s="13">
        <f>IF($A438="","",MAX(0,$F438-$Q438))</f>
        <v/>
      </c>
    </row>
    <row r="439">
      <c r="A439" s="12" t="n"/>
      <c r="B439" s="12" t="n"/>
      <c r="C439" s="12" t="n"/>
      <c r="D439" s="14" t="n"/>
      <c r="E439" s="14" t="n"/>
      <c r="F439" s="13" t="n"/>
      <c r="G439" s="13" t="n"/>
      <c r="H439" s="12" t="n"/>
      <c r="I439" s="12">
        <f>IF($H439="","",$H439*12)</f>
        <v/>
      </c>
      <c r="J439" s="12" t="n"/>
      <c r="K439" s="12" t="n"/>
      <c r="L439" s="12" t="n"/>
      <c r="M439" s="12" t="n"/>
      <c r="N439" s="12" t="n"/>
      <c r="O439" s="12" t="n"/>
      <c r="P439" s="13">
        <f>IF($A439="","",IF($J439="SL",IF(AND((MAX(0,MIN($I439,IF(OR($E439="",Settings!$B$3=""),0,DATEDIF($E439,EOMONTH(Settings!$B$3,0)+1,"m")))))&gt;0,(MAX(0,MIN($I439,IF(OR($E439="",Settings!$B$3=""),0,DATEDIF($E439,EOMONTH(Settings!$B$3,0)+1,"m")))))&lt;=$I439),(IFERROR(($F439-$G439)/$I439,0)),0),IF($J439="DDB",IF((MAX(0,MIN($I439,IF(OR($E439="",Settings!$B$3=""),0,DATEDIF($E439,EOMONTH(Settings!$B$3,0)+1,"m")))))=0,0,VDB($F439,$G439,$I439,(MAX(0,MIN($I439,IF(OR($E439="",Settings!$B$3=""),0,DATEDIF($E439,EOMONTH(Settings!$B$3,0)+1,"m")))))-1,(MAX(0,MIN($I439,IF(OR($E439="",Settings!$B$3=""),0,DATEDIF($E439,EOMONTH(Settings!$B$3,0)+1,"m"))))),2,TRUE)),0)))</f>
        <v/>
      </c>
      <c r="Q439" s="13">
        <f>IF($A439="","",IF($J439="SL",(MAX(0,MIN($I439,IF(OR($E439="",Settings!$B$3=""),0,DATEDIF($E439,EOMONTH(Settings!$B$3,0)+1,"m")))))*(IFERROR(($F439-$G439)/$I439,0)),IF($J439="DDB",IF((MAX(0,MIN($I439,IF(OR($E439="",Settings!$B$3=""),0,DATEDIF($E439,EOMONTH(Settings!$B$3,0)+1,"m")))))=0,0,VDB($F439,$G439,$I439,0,(MAX(0,MIN($I439,IF(OR($E439="",Settings!$B$3=""),0,DATEDIF($E439,EOMONTH(Settings!$B$3,0)+1,"m"))))),2,TRUE)),0)))</f>
        <v/>
      </c>
      <c r="R439" s="13">
        <f>IF($A439="","",MAX(0,$F439-$Q439))</f>
        <v/>
      </c>
    </row>
    <row r="440">
      <c r="A440" s="12" t="n"/>
      <c r="B440" s="12" t="n"/>
      <c r="C440" s="12" t="n"/>
      <c r="D440" s="14" t="n"/>
      <c r="E440" s="14" t="n"/>
      <c r="F440" s="13" t="n"/>
      <c r="G440" s="13" t="n"/>
      <c r="H440" s="12" t="n"/>
      <c r="I440" s="12">
        <f>IF($H440="","",$H440*12)</f>
        <v/>
      </c>
      <c r="J440" s="12" t="n"/>
      <c r="K440" s="12" t="n"/>
      <c r="L440" s="12" t="n"/>
      <c r="M440" s="12" t="n"/>
      <c r="N440" s="12" t="n"/>
      <c r="O440" s="12" t="n"/>
      <c r="P440" s="13">
        <f>IF($A440="","",IF($J440="SL",IF(AND((MAX(0,MIN($I440,IF(OR($E440="",Settings!$B$3=""),0,DATEDIF($E440,EOMONTH(Settings!$B$3,0)+1,"m")))))&gt;0,(MAX(0,MIN($I440,IF(OR($E440="",Settings!$B$3=""),0,DATEDIF($E440,EOMONTH(Settings!$B$3,0)+1,"m")))))&lt;=$I440),(IFERROR(($F440-$G440)/$I440,0)),0),IF($J440="DDB",IF((MAX(0,MIN($I440,IF(OR($E440="",Settings!$B$3=""),0,DATEDIF($E440,EOMONTH(Settings!$B$3,0)+1,"m")))))=0,0,VDB($F440,$G440,$I440,(MAX(0,MIN($I440,IF(OR($E440="",Settings!$B$3=""),0,DATEDIF($E440,EOMONTH(Settings!$B$3,0)+1,"m")))))-1,(MAX(0,MIN($I440,IF(OR($E440="",Settings!$B$3=""),0,DATEDIF($E440,EOMONTH(Settings!$B$3,0)+1,"m"))))),2,TRUE)),0)))</f>
        <v/>
      </c>
      <c r="Q440" s="13">
        <f>IF($A440="","",IF($J440="SL",(MAX(0,MIN($I440,IF(OR($E440="",Settings!$B$3=""),0,DATEDIF($E440,EOMONTH(Settings!$B$3,0)+1,"m")))))*(IFERROR(($F440-$G440)/$I440,0)),IF($J440="DDB",IF((MAX(0,MIN($I440,IF(OR($E440="",Settings!$B$3=""),0,DATEDIF($E440,EOMONTH(Settings!$B$3,0)+1,"m")))))=0,0,VDB($F440,$G440,$I440,0,(MAX(0,MIN($I440,IF(OR($E440="",Settings!$B$3=""),0,DATEDIF($E440,EOMONTH(Settings!$B$3,0)+1,"m"))))),2,TRUE)),0)))</f>
        <v/>
      </c>
      <c r="R440" s="13">
        <f>IF($A440="","",MAX(0,$F440-$Q440))</f>
        <v/>
      </c>
    </row>
    <row r="441">
      <c r="A441" s="12" t="n"/>
      <c r="B441" s="12" t="n"/>
      <c r="C441" s="12" t="n"/>
      <c r="D441" s="14" t="n"/>
      <c r="E441" s="14" t="n"/>
      <c r="F441" s="13" t="n"/>
      <c r="G441" s="13" t="n"/>
      <c r="H441" s="12" t="n"/>
      <c r="I441" s="12">
        <f>IF($H441="","",$H441*12)</f>
        <v/>
      </c>
      <c r="J441" s="12" t="n"/>
      <c r="K441" s="12" t="n"/>
      <c r="L441" s="12" t="n"/>
      <c r="M441" s="12" t="n"/>
      <c r="N441" s="12" t="n"/>
      <c r="O441" s="12" t="n"/>
      <c r="P441" s="13">
        <f>IF($A441="","",IF($J441="SL",IF(AND((MAX(0,MIN($I441,IF(OR($E441="",Settings!$B$3=""),0,DATEDIF($E441,EOMONTH(Settings!$B$3,0)+1,"m")))))&gt;0,(MAX(0,MIN($I441,IF(OR($E441="",Settings!$B$3=""),0,DATEDIF($E441,EOMONTH(Settings!$B$3,0)+1,"m")))))&lt;=$I441),(IFERROR(($F441-$G441)/$I441,0)),0),IF($J441="DDB",IF((MAX(0,MIN($I441,IF(OR($E441="",Settings!$B$3=""),0,DATEDIF($E441,EOMONTH(Settings!$B$3,0)+1,"m")))))=0,0,VDB($F441,$G441,$I441,(MAX(0,MIN($I441,IF(OR($E441="",Settings!$B$3=""),0,DATEDIF($E441,EOMONTH(Settings!$B$3,0)+1,"m")))))-1,(MAX(0,MIN($I441,IF(OR($E441="",Settings!$B$3=""),0,DATEDIF($E441,EOMONTH(Settings!$B$3,0)+1,"m"))))),2,TRUE)),0)))</f>
        <v/>
      </c>
      <c r="Q441" s="13">
        <f>IF($A441="","",IF($J441="SL",(MAX(0,MIN($I441,IF(OR($E441="",Settings!$B$3=""),0,DATEDIF($E441,EOMONTH(Settings!$B$3,0)+1,"m")))))*(IFERROR(($F441-$G441)/$I441,0)),IF($J441="DDB",IF((MAX(0,MIN($I441,IF(OR($E441="",Settings!$B$3=""),0,DATEDIF($E441,EOMONTH(Settings!$B$3,0)+1,"m")))))=0,0,VDB($F441,$G441,$I441,0,(MAX(0,MIN($I441,IF(OR($E441="",Settings!$B$3=""),0,DATEDIF($E441,EOMONTH(Settings!$B$3,0)+1,"m"))))),2,TRUE)),0)))</f>
        <v/>
      </c>
      <c r="R441" s="13">
        <f>IF($A441="","",MAX(0,$F441-$Q441))</f>
        <v/>
      </c>
    </row>
    <row r="442">
      <c r="A442" s="12" t="n"/>
      <c r="B442" s="12" t="n"/>
      <c r="C442" s="12" t="n"/>
      <c r="D442" s="14" t="n"/>
      <c r="E442" s="14" t="n"/>
      <c r="F442" s="13" t="n"/>
      <c r="G442" s="13" t="n"/>
      <c r="H442" s="12" t="n"/>
      <c r="I442" s="12">
        <f>IF($H442="","",$H442*12)</f>
        <v/>
      </c>
      <c r="J442" s="12" t="n"/>
      <c r="K442" s="12" t="n"/>
      <c r="L442" s="12" t="n"/>
      <c r="M442" s="12" t="n"/>
      <c r="N442" s="12" t="n"/>
      <c r="O442" s="12" t="n"/>
      <c r="P442" s="13">
        <f>IF($A442="","",IF($J442="SL",IF(AND((MAX(0,MIN($I442,IF(OR($E442="",Settings!$B$3=""),0,DATEDIF($E442,EOMONTH(Settings!$B$3,0)+1,"m")))))&gt;0,(MAX(0,MIN($I442,IF(OR($E442="",Settings!$B$3=""),0,DATEDIF($E442,EOMONTH(Settings!$B$3,0)+1,"m")))))&lt;=$I442),(IFERROR(($F442-$G442)/$I442,0)),0),IF($J442="DDB",IF((MAX(0,MIN($I442,IF(OR($E442="",Settings!$B$3=""),0,DATEDIF($E442,EOMONTH(Settings!$B$3,0)+1,"m")))))=0,0,VDB($F442,$G442,$I442,(MAX(0,MIN($I442,IF(OR($E442="",Settings!$B$3=""),0,DATEDIF($E442,EOMONTH(Settings!$B$3,0)+1,"m")))))-1,(MAX(0,MIN($I442,IF(OR($E442="",Settings!$B$3=""),0,DATEDIF($E442,EOMONTH(Settings!$B$3,0)+1,"m"))))),2,TRUE)),0)))</f>
        <v/>
      </c>
      <c r="Q442" s="13">
        <f>IF($A442="","",IF($J442="SL",(MAX(0,MIN($I442,IF(OR($E442="",Settings!$B$3=""),0,DATEDIF($E442,EOMONTH(Settings!$B$3,0)+1,"m")))))*(IFERROR(($F442-$G442)/$I442,0)),IF($J442="DDB",IF((MAX(0,MIN($I442,IF(OR($E442="",Settings!$B$3=""),0,DATEDIF($E442,EOMONTH(Settings!$B$3,0)+1,"m")))))=0,0,VDB($F442,$G442,$I442,0,(MAX(0,MIN($I442,IF(OR($E442="",Settings!$B$3=""),0,DATEDIF($E442,EOMONTH(Settings!$B$3,0)+1,"m"))))),2,TRUE)),0)))</f>
        <v/>
      </c>
      <c r="R442" s="13">
        <f>IF($A442="","",MAX(0,$F442-$Q442))</f>
        <v/>
      </c>
    </row>
    <row r="443">
      <c r="A443" s="12" t="n"/>
      <c r="B443" s="12" t="n"/>
      <c r="C443" s="12" t="n"/>
      <c r="D443" s="14" t="n"/>
      <c r="E443" s="14" t="n"/>
      <c r="F443" s="13" t="n"/>
      <c r="G443" s="13" t="n"/>
      <c r="H443" s="12" t="n"/>
      <c r="I443" s="12">
        <f>IF($H443="","",$H443*12)</f>
        <v/>
      </c>
      <c r="J443" s="12" t="n"/>
      <c r="K443" s="12" t="n"/>
      <c r="L443" s="12" t="n"/>
      <c r="M443" s="12" t="n"/>
      <c r="N443" s="12" t="n"/>
      <c r="O443" s="12" t="n"/>
      <c r="P443" s="13">
        <f>IF($A443="","",IF($J443="SL",IF(AND((MAX(0,MIN($I443,IF(OR($E443="",Settings!$B$3=""),0,DATEDIF($E443,EOMONTH(Settings!$B$3,0)+1,"m")))))&gt;0,(MAX(0,MIN($I443,IF(OR($E443="",Settings!$B$3=""),0,DATEDIF($E443,EOMONTH(Settings!$B$3,0)+1,"m")))))&lt;=$I443),(IFERROR(($F443-$G443)/$I443,0)),0),IF($J443="DDB",IF((MAX(0,MIN($I443,IF(OR($E443="",Settings!$B$3=""),0,DATEDIF($E443,EOMONTH(Settings!$B$3,0)+1,"m")))))=0,0,VDB($F443,$G443,$I443,(MAX(0,MIN($I443,IF(OR($E443="",Settings!$B$3=""),0,DATEDIF($E443,EOMONTH(Settings!$B$3,0)+1,"m")))))-1,(MAX(0,MIN($I443,IF(OR($E443="",Settings!$B$3=""),0,DATEDIF($E443,EOMONTH(Settings!$B$3,0)+1,"m"))))),2,TRUE)),0)))</f>
        <v/>
      </c>
      <c r="Q443" s="13">
        <f>IF($A443="","",IF($J443="SL",(MAX(0,MIN($I443,IF(OR($E443="",Settings!$B$3=""),0,DATEDIF($E443,EOMONTH(Settings!$B$3,0)+1,"m")))))*(IFERROR(($F443-$G443)/$I443,0)),IF($J443="DDB",IF((MAX(0,MIN($I443,IF(OR($E443="",Settings!$B$3=""),0,DATEDIF($E443,EOMONTH(Settings!$B$3,0)+1,"m")))))=0,0,VDB($F443,$G443,$I443,0,(MAX(0,MIN($I443,IF(OR($E443="",Settings!$B$3=""),0,DATEDIF($E443,EOMONTH(Settings!$B$3,0)+1,"m"))))),2,TRUE)),0)))</f>
        <v/>
      </c>
      <c r="R443" s="13">
        <f>IF($A443="","",MAX(0,$F443-$Q443))</f>
        <v/>
      </c>
    </row>
    <row r="444">
      <c r="A444" s="12" t="n"/>
      <c r="B444" s="12" t="n"/>
      <c r="C444" s="12" t="n"/>
      <c r="D444" s="14" t="n"/>
      <c r="E444" s="14" t="n"/>
      <c r="F444" s="13" t="n"/>
      <c r="G444" s="13" t="n"/>
      <c r="H444" s="12" t="n"/>
      <c r="I444" s="12">
        <f>IF($H444="","",$H444*12)</f>
        <v/>
      </c>
      <c r="J444" s="12" t="n"/>
      <c r="K444" s="12" t="n"/>
      <c r="L444" s="12" t="n"/>
      <c r="M444" s="12" t="n"/>
      <c r="N444" s="12" t="n"/>
      <c r="O444" s="12" t="n"/>
      <c r="P444" s="13">
        <f>IF($A444="","",IF($J444="SL",IF(AND((MAX(0,MIN($I444,IF(OR($E444="",Settings!$B$3=""),0,DATEDIF($E444,EOMONTH(Settings!$B$3,0)+1,"m")))))&gt;0,(MAX(0,MIN($I444,IF(OR($E444="",Settings!$B$3=""),0,DATEDIF($E444,EOMONTH(Settings!$B$3,0)+1,"m")))))&lt;=$I444),(IFERROR(($F444-$G444)/$I444,0)),0),IF($J444="DDB",IF((MAX(0,MIN($I444,IF(OR($E444="",Settings!$B$3=""),0,DATEDIF($E444,EOMONTH(Settings!$B$3,0)+1,"m")))))=0,0,VDB($F444,$G444,$I444,(MAX(0,MIN($I444,IF(OR($E444="",Settings!$B$3=""),0,DATEDIF($E444,EOMONTH(Settings!$B$3,0)+1,"m")))))-1,(MAX(0,MIN($I444,IF(OR($E444="",Settings!$B$3=""),0,DATEDIF($E444,EOMONTH(Settings!$B$3,0)+1,"m"))))),2,TRUE)),0)))</f>
        <v/>
      </c>
      <c r="Q444" s="13">
        <f>IF($A444="","",IF($J444="SL",(MAX(0,MIN($I444,IF(OR($E444="",Settings!$B$3=""),0,DATEDIF($E444,EOMONTH(Settings!$B$3,0)+1,"m")))))*(IFERROR(($F444-$G444)/$I444,0)),IF($J444="DDB",IF((MAX(0,MIN($I444,IF(OR($E444="",Settings!$B$3=""),0,DATEDIF($E444,EOMONTH(Settings!$B$3,0)+1,"m")))))=0,0,VDB($F444,$G444,$I444,0,(MAX(0,MIN($I444,IF(OR($E444="",Settings!$B$3=""),0,DATEDIF($E444,EOMONTH(Settings!$B$3,0)+1,"m"))))),2,TRUE)),0)))</f>
        <v/>
      </c>
      <c r="R444" s="13">
        <f>IF($A444="","",MAX(0,$F444-$Q444))</f>
        <v/>
      </c>
    </row>
    <row r="445">
      <c r="A445" s="12" t="n"/>
      <c r="B445" s="12" t="n"/>
      <c r="C445" s="12" t="n"/>
      <c r="D445" s="14" t="n"/>
      <c r="E445" s="14" t="n"/>
      <c r="F445" s="13" t="n"/>
      <c r="G445" s="13" t="n"/>
      <c r="H445" s="12" t="n"/>
      <c r="I445" s="12">
        <f>IF($H445="","",$H445*12)</f>
        <v/>
      </c>
      <c r="J445" s="12" t="n"/>
      <c r="K445" s="12" t="n"/>
      <c r="L445" s="12" t="n"/>
      <c r="M445" s="12" t="n"/>
      <c r="N445" s="12" t="n"/>
      <c r="O445" s="12" t="n"/>
      <c r="P445" s="13">
        <f>IF($A445="","",IF($J445="SL",IF(AND((MAX(0,MIN($I445,IF(OR($E445="",Settings!$B$3=""),0,DATEDIF($E445,EOMONTH(Settings!$B$3,0)+1,"m")))))&gt;0,(MAX(0,MIN($I445,IF(OR($E445="",Settings!$B$3=""),0,DATEDIF($E445,EOMONTH(Settings!$B$3,0)+1,"m")))))&lt;=$I445),(IFERROR(($F445-$G445)/$I445,0)),0),IF($J445="DDB",IF((MAX(0,MIN($I445,IF(OR($E445="",Settings!$B$3=""),0,DATEDIF($E445,EOMONTH(Settings!$B$3,0)+1,"m")))))=0,0,VDB($F445,$G445,$I445,(MAX(0,MIN($I445,IF(OR($E445="",Settings!$B$3=""),0,DATEDIF($E445,EOMONTH(Settings!$B$3,0)+1,"m")))))-1,(MAX(0,MIN($I445,IF(OR($E445="",Settings!$B$3=""),0,DATEDIF($E445,EOMONTH(Settings!$B$3,0)+1,"m"))))),2,TRUE)),0)))</f>
        <v/>
      </c>
      <c r="Q445" s="13">
        <f>IF($A445="","",IF($J445="SL",(MAX(0,MIN($I445,IF(OR($E445="",Settings!$B$3=""),0,DATEDIF($E445,EOMONTH(Settings!$B$3,0)+1,"m")))))*(IFERROR(($F445-$G445)/$I445,0)),IF($J445="DDB",IF((MAX(0,MIN($I445,IF(OR($E445="",Settings!$B$3=""),0,DATEDIF($E445,EOMONTH(Settings!$B$3,0)+1,"m")))))=0,0,VDB($F445,$G445,$I445,0,(MAX(0,MIN($I445,IF(OR($E445="",Settings!$B$3=""),0,DATEDIF($E445,EOMONTH(Settings!$B$3,0)+1,"m"))))),2,TRUE)),0)))</f>
        <v/>
      </c>
      <c r="R445" s="13">
        <f>IF($A445="","",MAX(0,$F445-$Q445))</f>
        <v/>
      </c>
    </row>
    <row r="446">
      <c r="A446" s="12" t="n"/>
      <c r="B446" s="12" t="n"/>
      <c r="C446" s="12" t="n"/>
      <c r="D446" s="14" t="n"/>
      <c r="E446" s="14" t="n"/>
      <c r="F446" s="13" t="n"/>
      <c r="G446" s="13" t="n"/>
      <c r="H446" s="12" t="n"/>
      <c r="I446" s="12">
        <f>IF($H446="","",$H446*12)</f>
        <v/>
      </c>
      <c r="J446" s="12" t="n"/>
      <c r="K446" s="12" t="n"/>
      <c r="L446" s="12" t="n"/>
      <c r="M446" s="12" t="n"/>
      <c r="N446" s="12" t="n"/>
      <c r="O446" s="12" t="n"/>
      <c r="P446" s="13">
        <f>IF($A446="","",IF($J446="SL",IF(AND((MAX(0,MIN($I446,IF(OR($E446="",Settings!$B$3=""),0,DATEDIF($E446,EOMONTH(Settings!$B$3,0)+1,"m")))))&gt;0,(MAX(0,MIN($I446,IF(OR($E446="",Settings!$B$3=""),0,DATEDIF($E446,EOMONTH(Settings!$B$3,0)+1,"m")))))&lt;=$I446),(IFERROR(($F446-$G446)/$I446,0)),0),IF($J446="DDB",IF((MAX(0,MIN($I446,IF(OR($E446="",Settings!$B$3=""),0,DATEDIF($E446,EOMONTH(Settings!$B$3,0)+1,"m")))))=0,0,VDB($F446,$G446,$I446,(MAX(0,MIN($I446,IF(OR($E446="",Settings!$B$3=""),0,DATEDIF($E446,EOMONTH(Settings!$B$3,0)+1,"m")))))-1,(MAX(0,MIN($I446,IF(OR($E446="",Settings!$B$3=""),0,DATEDIF($E446,EOMONTH(Settings!$B$3,0)+1,"m"))))),2,TRUE)),0)))</f>
        <v/>
      </c>
      <c r="Q446" s="13">
        <f>IF($A446="","",IF($J446="SL",(MAX(0,MIN($I446,IF(OR($E446="",Settings!$B$3=""),0,DATEDIF($E446,EOMONTH(Settings!$B$3,0)+1,"m")))))*(IFERROR(($F446-$G446)/$I446,0)),IF($J446="DDB",IF((MAX(0,MIN($I446,IF(OR($E446="",Settings!$B$3=""),0,DATEDIF($E446,EOMONTH(Settings!$B$3,0)+1,"m")))))=0,0,VDB($F446,$G446,$I446,0,(MAX(0,MIN($I446,IF(OR($E446="",Settings!$B$3=""),0,DATEDIF($E446,EOMONTH(Settings!$B$3,0)+1,"m"))))),2,TRUE)),0)))</f>
        <v/>
      </c>
      <c r="R446" s="13">
        <f>IF($A446="","",MAX(0,$F446-$Q446))</f>
        <v/>
      </c>
    </row>
    <row r="447">
      <c r="A447" s="12" t="n"/>
      <c r="B447" s="12" t="n"/>
      <c r="C447" s="12" t="n"/>
      <c r="D447" s="14" t="n"/>
      <c r="E447" s="14" t="n"/>
      <c r="F447" s="13" t="n"/>
      <c r="G447" s="13" t="n"/>
      <c r="H447" s="12" t="n"/>
      <c r="I447" s="12">
        <f>IF($H447="","",$H447*12)</f>
        <v/>
      </c>
      <c r="J447" s="12" t="n"/>
      <c r="K447" s="12" t="n"/>
      <c r="L447" s="12" t="n"/>
      <c r="M447" s="12" t="n"/>
      <c r="N447" s="12" t="n"/>
      <c r="O447" s="12" t="n"/>
      <c r="P447" s="13">
        <f>IF($A447="","",IF($J447="SL",IF(AND((MAX(0,MIN($I447,IF(OR($E447="",Settings!$B$3=""),0,DATEDIF($E447,EOMONTH(Settings!$B$3,0)+1,"m")))))&gt;0,(MAX(0,MIN($I447,IF(OR($E447="",Settings!$B$3=""),0,DATEDIF($E447,EOMONTH(Settings!$B$3,0)+1,"m")))))&lt;=$I447),(IFERROR(($F447-$G447)/$I447,0)),0),IF($J447="DDB",IF((MAX(0,MIN($I447,IF(OR($E447="",Settings!$B$3=""),0,DATEDIF($E447,EOMONTH(Settings!$B$3,0)+1,"m")))))=0,0,VDB($F447,$G447,$I447,(MAX(0,MIN($I447,IF(OR($E447="",Settings!$B$3=""),0,DATEDIF($E447,EOMONTH(Settings!$B$3,0)+1,"m")))))-1,(MAX(0,MIN($I447,IF(OR($E447="",Settings!$B$3=""),0,DATEDIF($E447,EOMONTH(Settings!$B$3,0)+1,"m"))))),2,TRUE)),0)))</f>
        <v/>
      </c>
      <c r="Q447" s="13">
        <f>IF($A447="","",IF($J447="SL",(MAX(0,MIN($I447,IF(OR($E447="",Settings!$B$3=""),0,DATEDIF($E447,EOMONTH(Settings!$B$3,0)+1,"m")))))*(IFERROR(($F447-$G447)/$I447,0)),IF($J447="DDB",IF((MAX(0,MIN($I447,IF(OR($E447="",Settings!$B$3=""),0,DATEDIF($E447,EOMONTH(Settings!$B$3,0)+1,"m")))))=0,0,VDB($F447,$G447,$I447,0,(MAX(0,MIN($I447,IF(OR($E447="",Settings!$B$3=""),0,DATEDIF($E447,EOMONTH(Settings!$B$3,0)+1,"m"))))),2,TRUE)),0)))</f>
        <v/>
      </c>
      <c r="R447" s="13">
        <f>IF($A447="","",MAX(0,$F447-$Q447))</f>
        <v/>
      </c>
    </row>
    <row r="448">
      <c r="A448" s="12" t="n"/>
      <c r="B448" s="12" t="n"/>
      <c r="C448" s="12" t="n"/>
      <c r="D448" s="14" t="n"/>
      <c r="E448" s="14" t="n"/>
      <c r="F448" s="13" t="n"/>
      <c r="G448" s="13" t="n"/>
      <c r="H448" s="12" t="n"/>
      <c r="I448" s="12">
        <f>IF($H448="","",$H448*12)</f>
        <v/>
      </c>
      <c r="J448" s="12" t="n"/>
      <c r="K448" s="12" t="n"/>
      <c r="L448" s="12" t="n"/>
      <c r="M448" s="12" t="n"/>
      <c r="N448" s="12" t="n"/>
      <c r="O448" s="12" t="n"/>
      <c r="P448" s="13">
        <f>IF($A448="","",IF($J448="SL",IF(AND((MAX(0,MIN($I448,IF(OR($E448="",Settings!$B$3=""),0,DATEDIF($E448,EOMONTH(Settings!$B$3,0)+1,"m")))))&gt;0,(MAX(0,MIN($I448,IF(OR($E448="",Settings!$B$3=""),0,DATEDIF($E448,EOMONTH(Settings!$B$3,0)+1,"m")))))&lt;=$I448),(IFERROR(($F448-$G448)/$I448,0)),0),IF($J448="DDB",IF((MAX(0,MIN($I448,IF(OR($E448="",Settings!$B$3=""),0,DATEDIF($E448,EOMONTH(Settings!$B$3,0)+1,"m")))))=0,0,VDB($F448,$G448,$I448,(MAX(0,MIN($I448,IF(OR($E448="",Settings!$B$3=""),0,DATEDIF($E448,EOMONTH(Settings!$B$3,0)+1,"m")))))-1,(MAX(0,MIN($I448,IF(OR($E448="",Settings!$B$3=""),0,DATEDIF($E448,EOMONTH(Settings!$B$3,0)+1,"m"))))),2,TRUE)),0)))</f>
        <v/>
      </c>
      <c r="Q448" s="13">
        <f>IF($A448="","",IF($J448="SL",(MAX(0,MIN($I448,IF(OR($E448="",Settings!$B$3=""),0,DATEDIF($E448,EOMONTH(Settings!$B$3,0)+1,"m")))))*(IFERROR(($F448-$G448)/$I448,0)),IF($J448="DDB",IF((MAX(0,MIN($I448,IF(OR($E448="",Settings!$B$3=""),0,DATEDIF($E448,EOMONTH(Settings!$B$3,0)+1,"m")))))=0,0,VDB($F448,$G448,$I448,0,(MAX(0,MIN($I448,IF(OR($E448="",Settings!$B$3=""),0,DATEDIF($E448,EOMONTH(Settings!$B$3,0)+1,"m"))))),2,TRUE)),0)))</f>
        <v/>
      </c>
      <c r="R448" s="13">
        <f>IF($A448="","",MAX(0,$F448-$Q448))</f>
        <v/>
      </c>
    </row>
    <row r="449">
      <c r="A449" s="12" t="n"/>
      <c r="B449" s="12" t="n"/>
      <c r="C449" s="12" t="n"/>
      <c r="D449" s="14" t="n"/>
      <c r="E449" s="14" t="n"/>
      <c r="F449" s="13" t="n"/>
      <c r="G449" s="13" t="n"/>
      <c r="H449" s="12" t="n"/>
      <c r="I449" s="12">
        <f>IF($H449="","",$H449*12)</f>
        <v/>
      </c>
      <c r="J449" s="12" t="n"/>
      <c r="K449" s="12" t="n"/>
      <c r="L449" s="12" t="n"/>
      <c r="M449" s="12" t="n"/>
      <c r="N449" s="12" t="n"/>
      <c r="O449" s="12" t="n"/>
      <c r="P449" s="13">
        <f>IF($A449="","",IF($J449="SL",IF(AND((MAX(0,MIN($I449,IF(OR($E449="",Settings!$B$3=""),0,DATEDIF($E449,EOMONTH(Settings!$B$3,0)+1,"m")))))&gt;0,(MAX(0,MIN($I449,IF(OR($E449="",Settings!$B$3=""),0,DATEDIF($E449,EOMONTH(Settings!$B$3,0)+1,"m")))))&lt;=$I449),(IFERROR(($F449-$G449)/$I449,0)),0),IF($J449="DDB",IF((MAX(0,MIN($I449,IF(OR($E449="",Settings!$B$3=""),0,DATEDIF($E449,EOMONTH(Settings!$B$3,0)+1,"m")))))=0,0,VDB($F449,$G449,$I449,(MAX(0,MIN($I449,IF(OR($E449="",Settings!$B$3=""),0,DATEDIF($E449,EOMONTH(Settings!$B$3,0)+1,"m")))))-1,(MAX(0,MIN($I449,IF(OR($E449="",Settings!$B$3=""),0,DATEDIF($E449,EOMONTH(Settings!$B$3,0)+1,"m"))))),2,TRUE)),0)))</f>
        <v/>
      </c>
      <c r="Q449" s="13">
        <f>IF($A449="","",IF($J449="SL",(MAX(0,MIN($I449,IF(OR($E449="",Settings!$B$3=""),0,DATEDIF($E449,EOMONTH(Settings!$B$3,0)+1,"m")))))*(IFERROR(($F449-$G449)/$I449,0)),IF($J449="DDB",IF((MAX(0,MIN($I449,IF(OR($E449="",Settings!$B$3=""),0,DATEDIF($E449,EOMONTH(Settings!$B$3,0)+1,"m")))))=0,0,VDB($F449,$G449,$I449,0,(MAX(0,MIN($I449,IF(OR($E449="",Settings!$B$3=""),0,DATEDIF($E449,EOMONTH(Settings!$B$3,0)+1,"m"))))),2,TRUE)),0)))</f>
        <v/>
      </c>
      <c r="R449" s="13">
        <f>IF($A449="","",MAX(0,$F449-$Q449))</f>
        <v/>
      </c>
    </row>
    <row r="450">
      <c r="A450" s="12" t="n"/>
      <c r="B450" s="12" t="n"/>
      <c r="C450" s="12" t="n"/>
      <c r="D450" s="14" t="n"/>
      <c r="E450" s="14" t="n"/>
      <c r="F450" s="13" t="n"/>
      <c r="G450" s="13" t="n"/>
      <c r="H450" s="12" t="n"/>
      <c r="I450" s="12">
        <f>IF($H450="","",$H450*12)</f>
        <v/>
      </c>
      <c r="J450" s="12" t="n"/>
      <c r="K450" s="12" t="n"/>
      <c r="L450" s="12" t="n"/>
      <c r="M450" s="12" t="n"/>
      <c r="N450" s="12" t="n"/>
      <c r="O450" s="12" t="n"/>
      <c r="P450" s="13">
        <f>IF($A450="","",IF($J450="SL",IF(AND((MAX(0,MIN($I450,IF(OR($E450="",Settings!$B$3=""),0,DATEDIF($E450,EOMONTH(Settings!$B$3,0)+1,"m")))))&gt;0,(MAX(0,MIN($I450,IF(OR($E450="",Settings!$B$3=""),0,DATEDIF($E450,EOMONTH(Settings!$B$3,0)+1,"m")))))&lt;=$I450),(IFERROR(($F450-$G450)/$I450,0)),0),IF($J450="DDB",IF((MAX(0,MIN($I450,IF(OR($E450="",Settings!$B$3=""),0,DATEDIF($E450,EOMONTH(Settings!$B$3,0)+1,"m")))))=0,0,VDB($F450,$G450,$I450,(MAX(0,MIN($I450,IF(OR($E450="",Settings!$B$3=""),0,DATEDIF($E450,EOMONTH(Settings!$B$3,0)+1,"m")))))-1,(MAX(0,MIN($I450,IF(OR($E450="",Settings!$B$3=""),0,DATEDIF($E450,EOMONTH(Settings!$B$3,0)+1,"m"))))),2,TRUE)),0)))</f>
        <v/>
      </c>
      <c r="Q450" s="13">
        <f>IF($A450="","",IF($J450="SL",(MAX(0,MIN($I450,IF(OR($E450="",Settings!$B$3=""),0,DATEDIF($E450,EOMONTH(Settings!$B$3,0)+1,"m")))))*(IFERROR(($F450-$G450)/$I450,0)),IF($J450="DDB",IF((MAX(0,MIN($I450,IF(OR($E450="",Settings!$B$3=""),0,DATEDIF($E450,EOMONTH(Settings!$B$3,0)+1,"m")))))=0,0,VDB($F450,$G450,$I450,0,(MAX(0,MIN($I450,IF(OR($E450="",Settings!$B$3=""),0,DATEDIF($E450,EOMONTH(Settings!$B$3,0)+1,"m"))))),2,TRUE)),0)))</f>
        <v/>
      </c>
      <c r="R450" s="13">
        <f>IF($A450="","",MAX(0,$F450-$Q450))</f>
        <v/>
      </c>
    </row>
    <row r="451">
      <c r="A451" s="12" t="n"/>
      <c r="B451" s="12" t="n"/>
      <c r="C451" s="12" t="n"/>
      <c r="D451" s="14" t="n"/>
      <c r="E451" s="14" t="n"/>
      <c r="F451" s="13" t="n"/>
      <c r="G451" s="13" t="n"/>
      <c r="H451" s="12" t="n"/>
      <c r="I451" s="12">
        <f>IF($H451="","",$H451*12)</f>
        <v/>
      </c>
      <c r="J451" s="12" t="n"/>
      <c r="K451" s="12" t="n"/>
      <c r="L451" s="12" t="n"/>
      <c r="M451" s="12" t="n"/>
      <c r="N451" s="12" t="n"/>
      <c r="O451" s="12" t="n"/>
      <c r="P451" s="13">
        <f>IF($A451="","",IF($J451="SL",IF(AND((MAX(0,MIN($I451,IF(OR($E451="",Settings!$B$3=""),0,DATEDIF($E451,EOMONTH(Settings!$B$3,0)+1,"m")))))&gt;0,(MAX(0,MIN($I451,IF(OR($E451="",Settings!$B$3=""),0,DATEDIF($E451,EOMONTH(Settings!$B$3,0)+1,"m")))))&lt;=$I451),(IFERROR(($F451-$G451)/$I451,0)),0),IF($J451="DDB",IF((MAX(0,MIN($I451,IF(OR($E451="",Settings!$B$3=""),0,DATEDIF($E451,EOMONTH(Settings!$B$3,0)+1,"m")))))=0,0,VDB($F451,$G451,$I451,(MAX(0,MIN($I451,IF(OR($E451="",Settings!$B$3=""),0,DATEDIF($E451,EOMONTH(Settings!$B$3,0)+1,"m")))))-1,(MAX(0,MIN($I451,IF(OR($E451="",Settings!$B$3=""),0,DATEDIF($E451,EOMONTH(Settings!$B$3,0)+1,"m"))))),2,TRUE)),0)))</f>
        <v/>
      </c>
      <c r="Q451" s="13">
        <f>IF($A451="","",IF($J451="SL",(MAX(0,MIN($I451,IF(OR($E451="",Settings!$B$3=""),0,DATEDIF($E451,EOMONTH(Settings!$B$3,0)+1,"m")))))*(IFERROR(($F451-$G451)/$I451,0)),IF($J451="DDB",IF((MAX(0,MIN($I451,IF(OR($E451="",Settings!$B$3=""),0,DATEDIF($E451,EOMONTH(Settings!$B$3,0)+1,"m")))))=0,0,VDB($F451,$G451,$I451,0,(MAX(0,MIN($I451,IF(OR($E451="",Settings!$B$3=""),0,DATEDIF($E451,EOMONTH(Settings!$B$3,0)+1,"m"))))),2,TRUE)),0)))</f>
        <v/>
      </c>
      <c r="R451" s="13">
        <f>IF($A451="","",MAX(0,$F451-$Q451))</f>
        <v/>
      </c>
    </row>
    <row r="452">
      <c r="A452" s="12" t="n"/>
      <c r="B452" s="12" t="n"/>
      <c r="C452" s="12" t="n"/>
      <c r="D452" s="14" t="n"/>
      <c r="E452" s="14" t="n"/>
      <c r="F452" s="13" t="n"/>
      <c r="G452" s="13" t="n"/>
      <c r="H452" s="12" t="n"/>
      <c r="I452" s="12">
        <f>IF($H452="","",$H452*12)</f>
        <v/>
      </c>
      <c r="J452" s="12" t="n"/>
      <c r="K452" s="12" t="n"/>
      <c r="L452" s="12" t="n"/>
      <c r="M452" s="12" t="n"/>
      <c r="N452" s="12" t="n"/>
      <c r="O452" s="12" t="n"/>
      <c r="P452" s="13">
        <f>IF($A452="","",IF($J452="SL",IF(AND((MAX(0,MIN($I452,IF(OR($E452="",Settings!$B$3=""),0,DATEDIF($E452,EOMONTH(Settings!$B$3,0)+1,"m")))))&gt;0,(MAX(0,MIN($I452,IF(OR($E452="",Settings!$B$3=""),0,DATEDIF($E452,EOMONTH(Settings!$B$3,0)+1,"m")))))&lt;=$I452),(IFERROR(($F452-$G452)/$I452,0)),0),IF($J452="DDB",IF((MAX(0,MIN($I452,IF(OR($E452="",Settings!$B$3=""),0,DATEDIF($E452,EOMONTH(Settings!$B$3,0)+1,"m")))))=0,0,VDB($F452,$G452,$I452,(MAX(0,MIN($I452,IF(OR($E452="",Settings!$B$3=""),0,DATEDIF($E452,EOMONTH(Settings!$B$3,0)+1,"m")))))-1,(MAX(0,MIN($I452,IF(OR($E452="",Settings!$B$3=""),0,DATEDIF($E452,EOMONTH(Settings!$B$3,0)+1,"m"))))),2,TRUE)),0)))</f>
        <v/>
      </c>
      <c r="Q452" s="13">
        <f>IF($A452="","",IF($J452="SL",(MAX(0,MIN($I452,IF(OR($E452="",Settings!$B$3=""),0,DATEDIF($E452,EOMONTH(Settings!$B$3,0)+1,"m")))))*(IFERROR(($F452-$G452)/$I452,0)),IF($J452="DDB",IF((MAX(0,MIN($I452,IF(OR($E452="",Settings!$B$3=""),0,DATEDIF($E452,EOMONTH(Settings!$B$3,0)+1,"m")))))=0,0,VDB($F452,$G452,$I452,0,(MAX(0,MIN($I452,IF(OR($E452="",Settings!$B$3=""),0,DATEDIF($E452,EOMONTH(Settings!$B$3,0)+1,"m"))))),2,TRUE)),0)))</f>
        <v/>
      </c>
      <c r="R452" s="13">
        <f>IF($A452="","",MAX(0,$F452-$Q452))</f>
        <v/>
      </c>
    </row>
    <row r="453">
      <c r="A453" s="12" t="n"/>
      <c r="B453" s="12" t="n"/>
      <c r="C453" s="12" t="n"/>
      <c r="D453" s="14" t="n"/>
      <c r="E453" s="14" t="n"/>
      <c r="F453" s="13" t="n"/>
      <c r="G453" s="13" t="n"/>
      <c r="H453" s="12" t="n"/>
      <c r="I453" s="12">
        <f>IF($H453="","",$H453*12)</f>
        <v/>
      </c>
      <c r="J453" s="12" t="n"/>
      <c r="K453" s="12" t="n"/>
      <c r="L453" s="12" t="n"/>
      <c r="M453" s="12" t="n"/>
      <c r="N453" s="12" t="n"/>
      <c r="O453" s="12" t="n"/>
      <c r="P453" s="13">
        <f>IF($A453="","",IF($J453="SL",IF(AND((MAX(0,MIN($I453,IF(OR($E453="",Settings!$B$3=""),0,DATEDIF($E453,EOMONTH(Settings!$B$3,0)+1,"m")))))&gt;0,(MAX(0,MIN($I453,IF(OR($E453="",Settings!$B$3=""),0,DATEDIF($E453,EOMONTH(Settings!$B$3,0)+1,"m")))))&lt;=$I453),(IFERROR(($F453-$G453)/$I453,0)),0),IF($J453="DDB",IF((MAX(0,MIN($I453,IF(OR($E453="",Settings!$B$3=""),0,DATEDIF($E453,EOMONTH(Settings!$B$3,0)+1,"m")))))=0,0,VDB($F453,$G453,$I453,(MAX(0,MIN($I453,IF(OR($E453="",Settings!$B$3=""),0,DATEDIF($E453,EOMONTH(Settings!$B$3,0)+1,"m")))))-1,(MAX(0,MIN($I453,IF(OR($E453="",Settings!$B$3=""),0,DATEDIF($E453,EOMONTH(Settings!$B$3,0)+1,"m"))))),2,TRUE)),0)))</f>
        <v/>
      </c>
      <c r="Q453" s="13">
        <f>IF($A453="","",IF($J453="SL",(MAX(0,MIN($I453,IF(OR($E453="",Settings!$B$3=""),0,DATEDIF($E453,EOMONTH(Settings!$B$3,0)+1,"m")))))*(IFERROR(($F453-$G453)/$I453,0)),IF($J453="DDB",IF((MAX(0,MIN($I453,IF(OR($E453="",Settings!$B$3=""),0,DATEDIF($E453,EOMONTH(Settings!$B$3,0)+1,"m")))))=0,0,VDB($F453,$G453,$I453,0,(MAX(0,MIN($I453,IF(OR($E453="",Settings!$B$3=""),0,DATEDIF($E453,EOMONTH(Settings!$B$3,0)+1,"m"))))),2,TRUE)),0)))</f>
        <v/>
      </c>
      <c r="R453" s="13">
        <f>IF($A453="","",MAX(0,$F453-$Q453))</f>
        <v/>
      </c>
    </row>
    <row r="454">
      <c r="A454" s="12" t="n"/>
      <c r="B454" s="12" t="n"/>
      <c r="C454" s="12" t="n"/>
      <c r="D454" s="14" t="n"/>
      <c r="E454" s="14" t="n"/>
      <c r="F454" s="13" t="n"/>
      <c r="G454" s="13" t="n"/>
      <c r="H454" s="12" t="n"/>
      <c r="I454" s="12">
        <f>IF($H454="","",$H454*12)</f>
        <v/>
      </c>
      <c r="J454" s="12" t="n"/>
      <c r="K454" s="12" t="n"/>
      <c r="L454" s="12" t="n"/>
      <c r="M454" s="12" t="n"/>
      <c r="N454" s="12" t="n"/>
      <c r="O454" s="12" t="n"/>
      <c r="P454" s="13">
        <f>IF($A454="","",IF($J454="SL",IF(AND((MAX(0,MIN($I454,IF(OR($E454="",Settings!$B$3=""),0,DATEDIF($E454,EOMONTH(Settings!$B$3,0)+1,"m")))))&gt;0,(MAX(0,MIN($I454,IF(OR($E454="",Settings!$B$3=""),0,DATEDIF($E454,EOMONTH(Settings!$B$3,0)+1,"m")))))&lt;=$I454),(IFERROR(($F454-$G454)/$I454,0)),0),IF($J454="DDB",IF((MAX(0,MIN($I454,IF(OR($E454="",Settings!$B$3=""),0,DATEDIF($E454,EOMONTH(Settings!$B$3,0)+1,"m")))))=0,0,VDB($F454,$G454,$I454,(MAX(0,MIN($I454,IF(OR($E454="",Settings!$B$3=""),0,DATEDIF($E454,EOMONTH(Settings!$B$3,0)+1,"m")))))-1,(MAX(0,MIN($I454,IF(OR($E454="",Settings!$B$3=""),0,DATEDIF($E454,EOMONTH(Settings!$B$3,0)+1,"m"))))),2,TRUE)),0)))</f>
        <v/>
      </c>
      <c r="Q454" s="13">
        <f>IF($A454="","",IF($J454="SL",(MAX(0,MIN($I454,IF(OR($E454="",Settings!$B$3=""),0,DATEDIF($E454,EOMONTH(Settings!$B$3,0)+1,"m")))))*(IFERROR(($F454-$G454)/$I454,0)),IF($J454="DDB",IF((MAX(0,MIN($I454,IF(OR($E454="",Settings!$B$3=""),0,DATEDIF($E454,EOMONTH(Settings!$B$3,0)+1,"m")))))=0,0,VDB($F454,$G454,$I454,0,(MAX(0,MIN($I454,IF(OR($E454="",Settings!$B$3=""),0,DATEDIF($E454,EOMONTH(Settings!$B$3,0)+1,"m"))))),2,TRUE)),0)))</f>
        <v/>
      </c>
      <c r="R454" s="13">
        <f>IF($A454="","",MAX(0,$F454-$Q454))</f>
        <v/>
      </c>
    </row>
    <row r="455">
      <c r="A455" s="12" t="n"/>
      <c r="B455" s="12" t="n"/>
      <c r="C455" s="12" t="n"/>
      <c r="D455" s="14" t="n"/>
      <c r="E455" s="14" t="n"/>
      <c r="F455" s="13" t="n"/>
      <c r="G455" s="13" t="n"/>
      <c r="H455" s="12" t="n"/>
      <c r="I455" s="12">
        <f>IF($H455="","",$H455*12)</f>
        <v/>
      </c>
      <c r="J455" s="12" t="n"/>
      <c r="K455" s="12" t="n"/>
      <c r="L455" s="12" t="n"/>
      <c r="M455" s="12" t="n"/>
      <c r="N455" s="12" t="n"/>
      <c r="O455" s="12" t="n"/>
      <c r="P455" s="13">
        <f>IF($A455="","",IF($J455="SL",IF(AND((MAX(0,MIN($I455,IF(OR($E455="",Settings!$B$3=""),0,DATEDIF($E455,EOMONTH(Settings!$B$3,0)+1,"m")))))&gt;0,(MAX(0,MIN($I455,IF(OR($E455="",Settings!$B$3=""),0,DATEDIF($E455,EOMONTH(Settings!$B$3,0)+1,"m")))))&lt;=$I455),(IFERROR(($F455-$G455)/$I455,0)),0),IF($J455="DDB",IF((MAX(0,MIN($I455,IF(OR($E455="",Settings!$B$3=""),0,DATEDIF($E455,EOMONTH(Settings!$B$3,0)+1,"m")))))=0,0,VDB($F455,$G455,$I455,(MAX(0,MIN($I455,IF(OR($E455="",Settings!$B$3=""),0,DATEDIF($E455,EOMONTH(Settings!$B$3,0)+1,"m")))))-1,(MAX(0,MIN($I455,IF(OR($E455="",Settings!$B$3=""),0,DATEDIF($E455,EOMONTH(Settings!$B$3,0)+1,"m"))))),2,TRUE)),0)))</f>
        <v/>
      </c>
      <c r="Q455" s="13">
        <f>IF($A455="","",IF($J455="SL",(MAX(0,MIN($I455,IF(OR($E455="",Settings!$B$3=""),0,DATEDIF($E455,EOMONTH(Settings!$B$3,0)+1,"m")))))*(IFERROR(($F455-$G455)/$I455,0)),IF($J455="DDB",IF((MAX(0,MIN($I455,IF(OR($E455="",Settings!$B$3=""),0,DATEDIF($E455,EOMONTH(Settings!$B$3,0)+1,"m")))))=0,0,VDB($F455,$G455,$I455,0,(MAX(0,MIN($I455,IF(OR($E455="",Settings!$B$3=""),0,DATEDIF($E455,EOMONTH(Settings!$B$3,0)+1,"m"))))),2,TRUE)),0)))</f>
        <v/>
      </c>
      <c r="R455" s="13">
        <f>IF($A455="","",MAX(0,$F455-$Q455))</f>
        <v/>
      </c>
    </row>
    <row r="456">
      <c r="A456" s="12" t="n"/>
      <c r="B456" s="12" t="n"/>
      <c r="C456" s="12" t="n"/>
      <c r="D456" s="14" t="n"/>
      <c r="E456" s="14" t="n"/>
      <c r="F456" s="13" t="n"/>
      <c r="G456" s="13" t="n"/>
      <c r="H456" s="12" t="n"/>
      <c r="I456" s="12">
        <f>IF($H456="","",$H456*12)</f>
        <v/>
      </c>
      <c r="J456" s="12" t="n"/>
      <c r="K456" s="12" t="n"/>
      <c r="L456" s="12" t="n"/>
      <c r="M456" s="12" t="n"/>
      <c r="N456" s="12" t="n"/>
      <c r="O456" s="12" t="n"/>
      <c r="P456" s="13">
        <f>IF($A456="","",IF($J456="SL",IF(AND((MAX(0,MIN($I456,IF(OR($E456="",Settings!$B$3=""),0,DATEDIF($E456,EOMONTH(Settings!$B$3,0)+1,"m")))))&gt;0,(MAX(0,MIN($I456,IF(OR($E456="",Settings!$B$3=""),0,DATEDIF($E456,EOMONTH(Settings!$B$3,0)+1,"m")))))&lt;=$I456),(IFERROR(($F456-$G456)/$I456,0)),0),IF($J456="DDB",IF((MAX(0,MIN($I456,IF(OR($E456="",Settings!$B$3=""),0,DATEDIF($E456,EOMONTH(Settings!$B$3,0)+1,"m")))))=0,0,VDB($F456,$G456,$I456,(MAX(0,MIN($I456,IF(OR($E456="",Settings!$B$3=""),0,DATEDIF($E456,EOMONTH(Settings!$B$3,0)+1,"m")))))-1,(MAX(0,MIN($I456,IF(OR($E456="",Settings!$B$3=""),0,DATEDIF($E456,EOMONTH(Settings!$B$3,0)+1,"m"))))),2,TRUE)),0)))</f>
        <v/>
      </c>
      <c r="Q456" s="13">
        <f>IF($A456="","",IF($J456="SL",(MAX(0,MIN($I456,IF(OR($E456="",Settings!$B$3=""),0,DATEDIF($E456,EOMONTH(Settings!$B$3,0)+1,"m")))))*(IFERROR(($F456-$G456)/$I456,0)),IF($J456="DDB",IF((MAX(0,MIN($I456,IF(OR($E456="",Settings!$B$3=""),0,DATEDIF($E456,EOMONTH(Settings!$B$3,0)+1,"m")))))=0,0,VDB($F456,$G456,$I456,0,(MAX(0,MIN($I456,IF(OR($E456="",Settings!$B$3=""),0,DATEDIF($E456,EOMONTH(Settings!$B$3,0)+1,"m"))))),2,TRUE)),0)))</f>
        <v/>
      </c>
      <c r="R456" s="13">
        <f>IF($A456="","",MAX(0,$F456-$Q456))</f>
        <v/>
      </c>
    </row>
    <row r="457">
      <c r="A457" s="12" t="n"/>
      <c r="B457" s="12" t="n"/>
      <c r="C457" s="12" t="n"/>
      <c r="D457" s="14" t="n"/>
      <c r="E457" s="14" t="n"/>
      <c r="F457" s="13" t="n"/>
      <c r="G457" s="13" t="n"/>
      <c r="H457" s="12" t="n"/>
      <c r="I457" s="12">
        <f>IF($H457="","",$H457*12)</f>
        <v/>
      </c>
      <c r="J457" s="12" t="n"/>
      <c r="K457" s="12" t="n"/>
      <c r="L457" s="12" t="n"/>
      <c r="M457" s="12" t="n"/>
      <c r="N457" s="12" t="n"/>
      <c r="O457" s="12" t="n"/>
      <c r="P457" s="13">
        <f>IF($A457="","",IF($J457="SL",IF(AND((MAX(0,MIN($I457,IF(OR($E457="",Settings!$B$3=""),0,DATEDIF($E457,EOMONTH(Settings!$B$3,0)+1,"m")))))&gt;0,(MAX(0,MIN($I457,IF(OR($E457="",Settings!$B$3=""),0,DATEDIF($E457,EOMONTH(Settings!$B$3,0)+1,"m")))))&lt;=$I457),(IFERROR(($F457-$G457)/$I457,0)),0),IF($J457="DDB",IF((MAX(0,MIN($I457,IF(OR($E457="",Settings!$B$3=""),0,DATEDIF($E457,EOMONTH(Settings!$B$3,0)+1,"m")))))=0,0,VDB($F457,$G457,$I457,(MAX(0,MIN($I457,IF(OR($E457="",Settings!$B$3=""),0,DATEDIF($E457,EOMONTH(Settings!$B$3,0)+1,"m")))))-1,(MAX(0,MIN($I457,IF(OR($E457="",Settings!$B$3=""),0,DATEDIF($E457,EOMONTH(Settings!$B$3,0)+1,"m"))))),2,TRUE)),0)))</f>
        <v/>
      </c>
      <c r="Q457" s="13">
        <f>IF($A457="","",IF($J457="SL",(MAX(0,MIN($I457,IF(OR($E457="",Settings!$B$3=""),0,DATEDIF($E457,EOMONTH(Settings!$B$3,0)+1,"m")))))*(IFERROR(($F457-$G457)/$I457,0)),IF($J457="DDB",IF((MAX(0,MIN($I457,IF(OR($E457="",Settings!$B$3=""),0,DATEDIF($E457,EOMONTH(Settings!$B$3,0)+1,"m")))))=0,0,VDB($F457,$G457,$I457,0,(MAX(0,MIN($I457,IF(OR($E457="",Settings!$B$3=""),0,DATEDIF($E457,EOMONTH(Settings!$B$3,0)+1,"m"))))),2,TRUE)),0)))</f>
        <v/>
      </c>
      <c r="R457" s="13">
        <f>IF($A457="","",MAX(0,$F457-$Q457))</f>
        <v/>
      </c>
    </row>
    <row r="458">
      <c r="A458" s="12" t="n"/>
      <c r="B458" s="12" t="n"/>
      <c r="C458" s="12" t="n"/>
      <c r="D458" s="14" t="n"/>
      <c r="E458" s="14" t="n"/>
      <c r="F458" s="13" t="n"/>
      <c r="G458" s="13" t="n"/>
      <c r="H458" s="12" t="n"/>
      <c r="I458" s="12">
        <f>IF($H458="","",$H458*12)</f>
        <v/>
      </c>
      <c r="J458" s="12" t="n"/>
      <c r="K458" s="12" t="n"/>
      <c r="L458" s="12" t="n"/>
      <c r="M458" s="12" t="n"/>
      <c r="N458" s="12" t="n"/>
      <c r="O458" s="12" t="n"/>
      <c r="P458" s="13">
        <f>IF($A458="","",IF($J458="SL",IF(AND((MAX(0,MIN($I458,IF(OR($E458="",Settings!$B$3=""),0,DATEDIF($E458,EOMONTH(Settings!$B$3,0)+1,"m")))))&gt;0,(MAX(0,MIN($I458,IF(OR($E458="",Settings!$B$3=""),0,DATEDIF($E458,EOMONTH(Settings!$B$3,0)+1,"m")))))&lt;=$I458),(IFERROR(($F458-$G458)/$I458,0)),0),IF($J458="DDB",IF((MAX(0,MIN($I458,IF(OR($E458="",Settings!$B$3=""),0,DATEDIF($E458,EOMONTH(Settings!$B$3,0)+1,"m")))))=0,0,VDB($F458,$G458,$I458,(MAX(0,MIN($I458,IF(OR($E458="",Settings!$B$3=""),0,DATEDIF($E458,EOMONTH(Settings!$B$3,0)+1,"m")))))-1,(MAX(0,MIN($I458,IF(OR($E458="",Settings!$B$3=""),0,DATEDIF($E458,EOMONTH(Settings!$B$3,0)+1,"m"))))),2,TRUE)),0)))</f>
        <v/>
      </c>
      <c r="Q458" s="13">
        <f>IF($A458="","",IF($J458="SL",(MAX(0,MIN($I458,IF(OR($E458="",Settings!$B$3=""),0,DATEDIF($E458,EOMONTH(Settings!$B$3,0)+1,"m")))))*(IFERROR(($F458-$G458)/$I458,0)),IF($J458="DDB",IF((MAX(0,MIN($I458,IF(OR($E458="",Settings!$B$3=""),0,DATEDIF($E458,EOMONTH(Settings!$B$3,0)+1,"m")))))=0,0,VDB($F458,$G458,$I458,0,(MAX(0,MIN($I458,IF(OR($E458="",Settings!$B$3=""),0,DATEDIF($E458,EOMONTH(Settings!$B$3,0)+1,"m"))))),2,TRUE)),0)))</f>
        <v/>
      </c>
      <c r="R458" s="13">
        <f>IF($A458="","",MAX(0,$F458-$Q458))</f>
        <v/>
      </c>
    </row>
    <row r="459">
      <c r="A459" s="12" t="n"/>
      <c r="B459" s="12" t="n"/>
      <c r="C459" s="12" t="n"/>
      <c r="D459" s="14" t="n"/>
      <c r="E459" s="14" t="n"/>
      <c r="F459" s="13" t="n"/>
      <c r="G459" s="13" t="n"/>
      <c r="H459" s="12" t="n"/>
      <c r="I459" s="12">
        <f>IF($H459="","",$H459*12)</f>
        <v/>
      </c>
      <c r="J459" s="12" t="n"/>
      <c r="K459" s="12" t="n"/>
      <c r="L459" s="12" t="n"/>
      <c r="M459" s="12" t="n"/>
      <c r="N459" s="12" t="n"/>
      <c r="O459" s="12" t="n"/>
      <c r="P459" s="13">
        <f>IF($A459="","",IF($J459="SL",IF(AND((MAX(0,MIN($I459,IF(OR($E459="",Settings!$B$3=""),0,DATEDIF($E459,EOMONTH(Settings!$B$3,0)+1,"m")))))&gt;0,(MAX(0,MIN($I459,IF(OR($E459="",Settings!$B$3=""),0,DATEDIF($E459,EOMONTH(Settings!$B$3,0)+1,"m")))))&lt;=$I459),(IFERROR(($F459-$G459)/$I459,0)),0),IF($J459="DDB",IF((MAX(0,MIN($I459,IF(OR($E459="",Settings!$B$3=""),0,DATEDIF($E459,EOMONTH(Settings!$B$3,0)+1,"m")))))=0,0,VDB($F459,$G459,$I459,(MAX(0,MIN($I459,IF(OR($E459="",Settings!$B$3=""),0,DATEDIF($E459,EOMONTH(Settings!$B$3,0)+1,"m")))))-1,(MAX(0,MIN($I459,IF(OR($E459="",Settings!$B$3=""),0,DATEDIF($E459,EOMONTH(Settings!$B$3,0)+1,"m"))))),2,TRUE)),0)))</f>
        <v/>
      </c>
      <c r="Q459" s="13">
        <f>IF($A459="","",IF($J459="SL",(MAX(0,MIN($I459,IF(OR($E459="",Settings!$B$3=""),0,DATEDIF($E459,EOMONTH(Settings!$B$3,0)+1,"m")))))*(IFERROR(($F459-$G459)/$I459,0)),IF($J459="DDB",IF((MAX(0,MIN($I459,IF(OR($E459="",Settings!$B$3=""),0,DATEDIF($E459,EOMONTH(Settings!$B$3,0)+1,"m")))))=0,0,VDB($F459,$G459,$I459,0,(MAX(0,MIN($I459,IF(OR($E459="",Settings!$B$3=""),0,DATEDIF($E459,EOMONTH(Settings!$B$3,0)+1,"m"))))),2,TRUE)),0)))</f>
        <v/>
      </c>
      <c r="R459" s="13">
        <f>IF($A459="","",MAX(0,$F459-$Q459))</f>
        <v/>
      </c>
    </row>
    <row r="460">
      <c r="A460" s="12" t="n"/>
      <c r="B460" s="12" t="n"/>
      <c r="C460" s="12" t="n"/>
      <c r="D460" s="14" t="n"/>
      <c r="E460" s="14" t="n"/>
      <c r="F460" s="13" t="n"/>
      <c r="G460" s="13" t="n"/>
      <c r="H460" s="12" t="n"/>
      <c r="I460" s="12">
        <f>IF($H460="","",$H460*12)</f>
        <v/>
      </c>
      <c r="J460" s="12" t="n"/>
      <c r="K460" s="12" t="n"/>
      <c r="L460" s="12" t="n"/>
      <c r="M460" s="12" t="n"/>
      <c r="N460" s="12" t="n"/>
      <c r="O460" s="12" t="n"/>
      <c r="P460" s="13">
        <f>IF($A460="","",IF($J460="SL",IF(AND((MAX(0,MIN($I460,IF(OR($E460="",Settings!$B$3=""),0,DATEDIF($E460,EOMONTH(Settings!$B$3,0)+1,"m")))))&gt;0,(MAX(0,MIN($I460,IF(OR($E460="",Settings!$B$3=""),0,DATEDIF($E460,EOMONTH(Settings!$B$3,0)+1,"m")))))&lt;=$I460),(IFERROR(($F460-$G460)/$I460,0)),0),IF($J460="DDB",IF((MAX(0,MIN($I460,IF(OR($E460="",Settings!$B$3=""),0,DATEDIF($E460,EOMONTH(Settings!$B$3,0)+1,"m")))))=0,0,VDB($F460,$G460,$I460,(MAX(0,MIN($I460,IF(OR($E460="",Settings!$B$3=""),0,DATEDIF($E460,EOMONTH(Settings!$B$3,0)+1,"m")))))-1,(MAX(0,MIN($I460,IF(OR($E460="",Settings!$B$3=""),0,DATEDIF($E460,EOMONTH(Settings!$B$3,0)+1,"m"))))),2,TRUE)),0)))</f>
        <v/>
      </c>
      <c r="Q460" s="13">
        <f>IF($A460="","",IF($J460="SL",(MAX(0,MIN($I460,IF(OR($E460="",Settings!$B$3=""),0,DATEDIF($E460,EOMONTH(Settings!$B$3,0)+1,"m")))))*(IFERROR(($F460-$G460)/$I460,0)),IF($J460="DDB",IF((MAX(0,MIN($I460,IF(OR($E460="",Settings!$B$3=""),0,DATEDIF($E460,EOMONTH(Settings!$B$3,0)+1,"m")))))=0,0,VDB($F460,$G460,$I460,0,(MAX(0,MIN($I460,IF(OR($E460="",Settings!$B$3=""),0,DATEDIF($E460,EOMONTH(Settings!$B$3,0)+1,"m"))))),2,TRUE)),0)))</f>
        <v/>
      </c>
      <c r="R460" s="13">
        <f>IF($A460="","",MAX(0,$F460-$Q460))</f>
        <v/>
      </c>
    </row>
    <row r="461">
      <c r="A461" s="12" t="n"/>
      <c r="B461" s="12" t="n"/>
      <c r="C461" s="12" t="n"/>
      <c r="D461" s="14" t="n"/>
      <c r="E461" s="14" t="n"/>
      <c r="F461" s="13" t="n"/>
      <c r="G461" s="13" t="n"/>
      <c r="H461" s="12" t="n"/>
      <c r="I461" s="12">
        <f>IF($H461="","",$H461*12)</f>
        <v/>
      </c>
      <c r="J461" s="12" t="n"/>
      <c r="K461" s="12" t="n"/>
      <c r="L461" s="12" t="n"/>
      <c r="M461" s="12" t="n"/>
      <c r="N461" s="12" t="n"/>
      <c r="O461" s="12" t="n"/>
      <c r="P461" s="13">
        <f>IF($A461="","",IF($J461="SL",IF(AND((MAX(0,MIN($I461,IF(OR($E461="",Settings!$B$3=""),0,DATEDIF($E461,EOMONTH(Settings!$B$3,0)+1,"m")))))&gt;0,(MAX(0,MIN($I461,IF(OR($E461="",Settings!$B$3=""),0,DATEDIF($E461,EOMONTH(Settings!$B$3,0)+1,"m")))))&lt;=$I461),(IFERROR(($F461-$G461)/$I461,0)),0),IF($J461="DDB",IF((MAX(0,MIN($I461,IF(OR($E461="",Settings!$B$3=""),0,DATEDIF($E461,EOMONTH(Settings!$B$3,0)+1,"m")))))=0,0,VDB($F461,$G461,$I461,(MAX(0,MIN($I461,IF(OR($E461="",Settings!$B$3=""),0,DATEDIF($E461,EOMONTH(Settings!$B$3,0)+1,"m")))))-1,(MAX(0,MIN($I461,IF(OR($E461="",Settings!$B$3=""),0,DATEDIF($E461,EOMONTH(Settings!$B$3,0)+1,"m"))))),2,TRUE)),0)))</f>
        <v/>
      </c>
      <c r="Q461" s="13">
        <f>IF($A461="","",IF($J461="SL",(MAX(0,MIN($I461,IF(OR($E461="",Settings!$B$3=""),0,DATEDIF($E461,EOMONTH(Settings!$B$3,0)+1,"m")))))*(IFERROR(($F461-$G461)/$I461,0)),IF($J461="DDB",IF((MAX(0,MIN($I461,IF(OR($E461="",Settings!$B$3=""),0,DATEDIF($E461,EOMONTH(Settings!$B$3,0)+1,"m")))))=0,0,VDB($F461,$G461,$I461,0,(MAX(0,MIN($I461,IF(OR($E461="",Settings!$B$3=""),0,DATEDIF($E461,EOMONTH(Settings!$B$3,0)+1,"m"))))),2,TRUE)),0)))</f>
        <v/>
      </c>
      <c r="R461" s="13">
        <f>IF($A461="","",MAX(0,$F461-$Q461))</f>
        <v/>
      </c>
    </row>
    <row r="462">
      <c r="A462" s="12" t="n"/>
      <c r="B462" s="12" t="n"/>
      <c r="C462" s="12" t="n"/>
      <c r="D462" s="14" t="n"/>
      <c r="E462" s="14" t="n"/>
      <c r="F462" s="13" t="n"/>
      <c r="G462" s="13" t="n"/>
      <c r="H462" s="12" t="n"/>
      <c r="I462" s="12">
        <f>IF($H462="","",$H462*12)</f>
        <v/>
      </c>
      <c r="J462" s="12" t="n"/>
      <c r="K462" s="12" t="n"/>
      <c r="L462" s="12" t="n"/>
      <c r="M462" s="12" t="n"/>
      <c r="N462" s="12" t="n"/>
      <c r="O462" s="12" t="n"/>
      <c r="P462" s="13">
        <f>IF($A462="","",IF($J462="SL",IF(AND((MAX(0,MIN($I462,IF(OR($E462="",Settings!$B$3=""),0,DATEDIF($E462,EOMONTH(Settings!$B$3,0)+1,"m")))))&gt;0,(MAX(0,MIN($I462,IF(OR($E462="",Settings!$B$3=""),0,DATEDIF($E462,EOMONTH(Settings!$B$3,0)+1,"m")))))&lt;=$I462),(IFERROR(($F462-$G462)/$I462,0)),0),IF($J462="DDB",IF((MAX(0,MIN($I462,IF(OR($E462="",Settings!$B$3=""),0,DATEDIF($E462,EOMONTH(Settings!$B$3,0)+1,"m")))))=0,0,VDB($F462,$G462,$I462,(MAX(0,MIN($I462,IF(OR($E462="",Settings!$B$3=""),0,DATEDIF($E462,EOMONTH(Settings!$B$3,0)+1,"m")))))-1,(MAX(0,MIN($I462,IF(OR($E462="",Settings!$B$3=""),0,DATEDIF($E462,EOMONTH(Settings!$B$3,0)+1,"m"))))),2,TRUE)),0)))</f>
        <v/>
      </c>
      <c r="Q462" s="13">
        <f>IF($A462="","",IF($J462="SL",(MAX(0,MIN($I462,IF(OR($E462="",Settings!$B$3=""),0,DATEDIF($E462,EOMONTH(Settings!$B$3,0)+1,"m")))))*(IFERROR(($F462-$G462)/$I462,0)),IF($J462="DDB",IF((MAX(0,MIN($I462,IF(OR($E462="",Settings!$B$3=""),0,DATEDIF($E462,EOMONTH(Settings!$B$3,0)+1,"m")))))=0,0,VDB($F462,$G462,$I462,0,(MAX(0,MIN($I462,IF(OR($E462="",Settings!$B$3=""),0,DATEDIF($E462,EOMONTH(Settings!$B$3,0)+1,"m"))))),2,TRUE)),0)))</f>
        <v/>
      </c>
      <c r="R462" s="13">
        <f>IF($A462="","",MAX(0,$F462-$Q462))</f>
        <v/>
      </c>
    </row>
    <row r="463">
      <c r="A463" s="12" t="n"/>
      <c r="B463" s="12" t="n"/>
      <c r="C463" s="12" t="n"/>
      <c r="D463" s="14" t="n"/>
      <c r="E463" s="14" t="n"/>
      <c r="F463" s="13" t="n"/>
      <c r="G463" s="13" t="n"/>
      <c r="H463" s="12" t="n"/>
      <c r="I463" s="12">
        <f>IF($H463="","",$H463*12)</f>
        <v/>
      </c>
      <c r="J463" s="12" t="n"/>
      <c r="K463" s="12" t="n"/>
      <c r="L463" s="12" t="n"/>
      <c r="M463" s="12" t="n"/>
      <c r="N463" s="12" t="n"/>
      <c r="O463" s="12" t="n"/>
      <c r="P463" s="13">
        <f>IF($A463="","",IF($J463="SL",IF(AND((MAX(0,MIN($I463,IF(OR($E463="",Settings!$B$3=""),0,DATEDIF($E463,EOMONTH(Settings!$B$3,0)+1,"m")))))&gt;0,(MAX(0,MIN($I463,IF(OR($E463="",Settings!$B$3=""),0,DATEDIF($E463,EOMONTH(Settings!$B$3,0)+1,"m")))))&lt;=$I463),(IFERROR(($F463-$G463)/$I463,0)),0),IF($J463="DDB",IF((MAX(0,MIN($I463,IF(OR($E463="",Settings!$B$3=""),0,DATEDIF($E463,EOMONTH(Settings!$B$3,0)+1,"m")))))=0,0,VDB($F463,$G463,$I463,(MAX(0,MIN($I463,IF(OR($E463="",Settings!$B$3=""),0,DATEDIF($E463,EOMONTH(Settings!$B$3,0)+1,"m")))))-1,(MAX(0,MIN($I463,IF(OR($E463="",Settings!$B$3=""),0,DATEDIF($E463,EOMONTH(Settings!$B$3,0)+1,"m"))))),2,TRUE)),0)))</f>
        <v/>
      </c>
      <c r="Q463" s="13">
        <f>IF($A463="","",IF($J463="SL",(MAX(0,MIN($I463,IF(OR($E463="",Settings!$B$3=""),0,DATEDIF($E463,EOMONTH(Settings!$B$3,0)+1,"m")))))*(IFERROR(($F463-$G463)/$I463,0)),IF($J463="DDB",IF((MAX(0,MIN($I463,IF(OR($E463="",Settings!$B$3=""),0,DATEDIF($E463,EOMONTH(Settings!$B$3,0)+1,"m")))))=0,0,VDB($F463,$G463,$I463,0,(MAX(0,MIN($I463,IF(OR($E463="",Settings!$B$3=""),0,DATEDIF($E463,EOMONTH(Settings!$B$3,0)+1,"m"))))),2,TRUE)),0)))</f>
        <v/>
      </c>
      <c r="R463" s="13">
        <f>IF($A463="","",MAX(0,$F463-$Q463))</f>
        <v/>
      </c>
    </row>
    <row r="464">
      <c r="A464" s="12" t="n"/>
      <c r="B464" s="12" t="n"/>
      <c r="C464" s="12" t="n"/>
      <c r="D464" s="14" t="n"/>
      <c r="E464" s="14" t="n"/>
      <c r="F464" s="13" t="n"/>
      <c r="G464" s="13" t="n"/>
      <c r="H464" s="12" t="n"/>
      <c r="I464" s="12">
        <f>IF($H464="","",$H464*12)</f>
        <v/>
      </c>
      <c r="J464" s="12" t="n"/>
      <c r="K464" s="12" t="n"/>
      <c r="L464" s="12" t="n"/>
      <c r="M464" s="12" t="n"/>
      <c r="N464" s="12" t="n"/>
      <c r="O464" s="12" t="n"/>
      <c r="P464" s="13">
        <f>IF($A464="","",IF($J464="SL",IF(AND((MAX(0,MIN($I464,IF(OR($E464="",Settings!$B$3=""),0,DATEDIF($E464,EOMONTH(Settings!$B$3,0)+1,"m")))))&gt;0,(MAX(0,MIN($I464,IF(OR($E464="",Settings!$B$3=""),0,DATEDIF($E464,EOMONTH(Settings!$B$3,0)+1,"m")))))&lt;=$I464),(IFERROR(($F464-$G464)/$I464,0)),0),IF($J464="DDB",IF((MAX(0,MIN($I464,IF(OR($E464="",Settings!$B$3=""),0,DATEDIF($E464,EOMONTH(Settings!$B$3,0)+1,"m")))))=0,0,VDB($F464,$G464,$I464,(MAX(0,MIN($I464,IF(OR($E464="",Settings!$B$3=""),0,DATEDIF($E464,EOMONTH(Settings!$B$3,0)+1,"m")))))-1,(MAX(0,MIN($I464,IF(OR($E464="",Settings!$B$3=""),0,DATEDIF($E464,EOMONTH(Settings!$B$3,0)+1,"m"))))),2,TRUE)),0)))</f>
        <v/>
      </c>
      <c r="Q464" s="13">
        <f>IF($A464="","",IF($J464="SL",(MAX(0,MIN($I464,IF(OR($E464="",Settings!$B$3=""),0,DATEDIF($E464,EOMONTH(Settings!$B$3,0)+1,"m")))))*(IFERROR(($F464-$G464)/$I464,0)),IF($J464="DDB",IF((MAX(0,MIN($I464,IF(OR($E464="",Settings!$B$3=""),0,DATEDIF($E464,EOMONTH(Settings!$B$3,0)+1,"m")))))=0,0,VDB($F464,$G464,$I464,0,(MAX(0,MIN($I464,IF(OR($E464="",Settings!$B$3=""),0,DATEDIF($E464,EOMONTH(Settings!$B$3,0)+1,"m"))))),2,TRUE)),0)))</f>
        <v/>
      </c>
      <c r="R464" s="13">
        <f>IF($A464="","",MAX(0,$F464-$Q464))</f>
        <v/>
      </c>
    </row>
    <row r="465">
      <c r="A465" s="12" t="n"/>
      <c r="B465" s="12" t="n"/>
      <c r="C465" s="12" t="n"/>
      <c r="D465" s="14" t="n"/>
      <c r="E465" s="14" t="n"/>
      <c r="F465" s="13" t="n"/>
      <c r="G465" s="13" t="n"/>
      <c r="H465" s="12" t="n"/>
      <c r="I465" s="12">
        <f>IF($H465="","",$H465*12)</f>
        <v/>
      </c>
      <c r="J465" s="12" t="n"/>
      <c r="K465" s="12" t="n"/>
      <c r="L465" s="12" t="n"/>
      <c r="M465" s="12" t="n"/>
      <c r="N465" s="12" t="n"/>
      <c r="O465" s="12" t="n"/>
      <c r="P465" s="13">
        <f>IF($A465="","",IF($J465="SL",IF(AND((MAX(0,MIN($I465,IF(OR($E465="",Settings!$B$3=""),0,DATEDIF($E465,EOMONTH(Settings!$B$3,0)+1,"m")))))&gt;0,(MAX(0,MIN($I465,IF(OR($E465="",Settings!$B$3=""),0,DATEDIF($E465,EOMONTH(Settings!$B$3,0)+1,"m")))))&lt;=$I465),(IFERROR(($F465-$G465)/$I465,0)),0),IF($J465="DDB",IF((MAX(0,MIN($I465,IF(OR($E465="",Settings!$B$3=""),0,DATEDIF($E465,EOMONTH(Settings!$B$3,0)+1,"m")))))=0,0,VDB($F465,$G465,$I465,(MAX(0,MIN($I465,IF(OR($E465="",Settings!$B$3=""),0,DATEDIF($E465,EOMONTH(Settings!$B$3,0)+1,"m")))))-1,(MAX(0,MIN($I465,IF(OR($E465="",Settings!$B$3=""),0,DATEDIF($E465,EOMONTH(Settings!$B$3,0)+1,"m"))))),2,TRUE)),0)))</f>
        <v/>
      </c>
      <c r="Q465" s="13">
        <f>IF($A465="","",IF($J465="SL",(MAX(0,MIN($I465,IF(OR($E465="",Settings!$B$3=""),0,DATEDIF($E465,EOMONTH(Settings!$B$3,0)+1,"m")))))*(IFERROR(($F465-$G465)/$I465,0)),IF($J465="DDB",IF((MAX(0,MIN($I465,IF(OR($E465="",Settings!$B$3=""),0,DATEDIF($E465,EOMONTH(Settings!$B$3,0)+1,"m")))))=0,0,VDB($F465,$G465,$I465,0,(MAX(0,MIN($I465,IF(OR($E465="",Settings!$B$3=""),0,DATEDIF($E465,EOMONTH(Settings!$B$3,0)+1,"m"))))),2,TRUE)),0)))</f>
        <v/>
      </c>
      <c r="R465" s="13">
        <f>IF($A465="","",MAX(0,$F465-$Q465))</f>
        <v/>
      </c>
    </row>
    <row r="466">
      <c r="A466" s="12" t="n"/>
      <c r="B466" s="12" t="n"/>
      <c r="C466" s="12" t="n"/>
      <c r="D466" s="14" t="n"/>
      <c r="E466" s="14" t="n"/>
      <c r="F466" s="13" t="n"/>
      <c r="G466" s="13" t="n"/>
      <c r="H466" s="12" t="n"/>
      <c r="I466" s="12">
        <f>IF($H466="","",$H466*12)</f>
        <v/>
      </c>
      <c r="J466" s="12" t="n"/>
      <c r="K466" s="12" t="n"/>
      <c r="L466" s="12" t="n"/>
      <c r="M466" s="12" t="n"/>
      <c r="N466" s="12" t="n"/>
      <c r="O466" s="12" t="n"/>
      <c r="P466" s="13">
        <f>IF($A466="","",IF($J466="SL",IF(AND((MAX(0,MIN($I466,IF(OR($E466="",Settings!$B$3=""),0,DATEDIF($E466,EOMONTH(Settings!$B$3,0)+1,"m")))))&gt;0,(MAX(0,MIN($I466,IF(OR($E466="",Settings!$B$3=""),0,DATEDIF($E466,EOMONTH(Settings!$B$3,0)+1,"m")))))&lt;=$I466),(IFERROR(($F466-$G466)/$I466,0)),0),IF($J466="DDB",IF((MAX(0,MIN($I466,IF(OR($E466="",Settings!$B$3=""),0,DATEDIF($E466,EOMONTH(Settings!$B$3,0)+1,"m")))))=0,0,VDB($F466,$G466,$I466,(MAX(0,MIN($I466,IF(OR($E466="",Settings!$B$3=""),0,DATEDIF($E466,EOMONTH(Settings!$B$3,0)+1,"m")))))-1,(MAX(0,MIN($I466,IF(OR($E466="",Settings!$B$3=""),0,DATEDIF($E466,EOMONTH(Settings!$B$3,0)+1,"m"))))),2,TRUE)),0)))</f>
        <v/>
      </c>
      <c r="Q466" s="13">
        <f>IF($A466="","",IF($J466="SL",(MAX(0,MIN($I466,IF(OR($E466="",Settings!$B$3=""),0,DATEDIF($E466,EOMONTH(Settings!$B$3,0)+1,"m")))))*(IFERROR(($F466-$G466)/$I466,0)),IF($J466="DDB",IF((MAX(0,MIN($I466,IF(OR($E466="",Settings!$B$3=""),0,DATEDIF($E466,EOMONTH(Settings!$B$3,0)+1,"m")))))=0,0,VDB($F466,$G466,$I466,0,(MAX(0,MIN($I466,IF(OR($E466="",Settings!$B$3=""),0,DATEDIF($E466,EOMONTH(Settings!$B$3,0)+1,"m"))))),2,TRUE)),0)))</f>
        <v/>
      </c>
      <c r="R466" s="13">
        <f>IF($A466="","",MAX(0,$F466-$Q466))</f>
        <v/>
      </c>
    </row>
    <row r="467">
      <c r="A467" s="12" t="n"/>
      <c r="B467" s="12" t="n"/>
      <c r="C467" s="12" t="n"/>
      <c r="D467" s="14" t="n"/>
      <c r="E467" s="14" t="n"/>
      <c r="F467" s="13" t="n"/>
      <c r="G467" s="13" t="n"/>
      <c r="H467" s="12" t="n"/>
      <c r="I467" s="12">
        <f>IF($H467="","",$H467*12)</f>
        <v/>
      </c>
      <c r="J467" s="12" t="n"/>
      <c r="K467" s="12" t="n"/>
      <c r="L467" s="12" t="n"/>
      <c r="M467" s="12" t="n"/>
      <c r="N467" s="12" t="n"/>
      <c r="O467" s="12" t="n"/>
      <c r="P467" s="13">
        <f>IF($A467="","",IF($J467="SL",IF(AND((MAX(0,MIN($I467,IF(OR($E467="",Settings!$B$3=""),0,DATEDIF($E467,EOMONTH(Settings!$B$3,0)+1,"m")))))&gt;0,(MAX(0,MIN($I467,IF(OR($E467="",Settings!$B$3=""),0,DATEDIF($E467,EOMONTH(Settings!$B$3,0)+1,"m")))))&lt;=$I467),(IFERROR(($F467-$G467)/$I467,0)),0),IF($J467="DDB",IF((MAX(0,MIN($I467,IF(OR($E467="",Settings!$B$3=""),0,DATEDIF($E467,EOMONTH(Settings!$B$3,0)+1,"m")))))=0,0,VDB($F467,$G467,$I467,(MAX(0,MIN($I467,IF(OR($E467="",Settings!$B$3=""),0,DATEDIF($E467,EOMONTH(Settings!$B$3,0)+1,"m")))))-1,(MAX(0,MIN($I467,IF(OR($E467="",Settings!$B$3=""),0,DATEDIF($E467,EOMONTH(Settings!$B$3,0)+1,"m"))))),2,TRUE)),0)))</f>
        <v/>
      </c>
      <c r="Q467" s="13">
        <f>IF($A467="","",IF($J467="SL",(MAX(0,MIN($I467,IF(OR($E467="",Settings!$B$3=""),0,DATEDIF($E467,EOMONTH(Settings!$B$3,0)+1,"m")))))*(IFERROR(($F467-$G467)/$I467,0)),IF($J467="DDB",IF((MAX(0,MIN($I467,IF(OR($E467="",Settings!$B$3=""),0,DATEDIF($E467,EOMONTH(Settings!$B$3,0)+1,"m")))))=0,0,VDB($F467,$G467,$I467,0,(MAX(0,MIN($I467,IF(OR($E467="",Settings!$B$3=""),0,DATEDIF($E467,EOMONTH(Settings!$B$3,0)+1,"m"))))),2,TRUE)),0)))</f>
        <v/>
      </c>
      <c r="R467" s="13">
        <f>IF($A467="","",MAX(0,$F467-$Q467))</f>
        <v/>
      </c>
    </row>
    <row r="468">
      <c r="A468" s="12" t="n"/>
      <c r="B468" s="12" t="n"/>
      <c r="C468" s="12" t="n"/>
      <c r="D468" s="14" t="n"/>
      <c r="E468" s="14" t="n"/>
      <c r="F468" s="13" t="n"/>
      <c r="G468" s="13" t="n"/>
      <c r="H468" s="12" t="n"/>
      <c r="I468" s="12">
        <f>IF($H468="","",$H468*12)</f>
        <v/>
      </c>
      <c r="J468" s="12" t="n"/>
      <c r="K468" s="12" t="n"/>
      <c r="L468" s="12" t="n"/>
      <c r="M468" s="12" t="n"/>
      <c r="N468" s="12" t="n"/>
      <c r="O468" s="12" t="n"/>
      <c r="P468" s="13">
        <f>IF($A468="","",IF($J468="SL",IF(AND((MAX(0,MIN($I468,IF(OR($E468="",Settings!$B$3=""),0,DATEDIF($E468,EOMONTH(Settings!$B$3,0)+1,"m")))))&gt;0,(MAX(0,MIN($I468,IF(OR($E468="",Settings!$B$3=""),0,DATEDIF($E468,EOMONTH(Settings!$B$3,0)+1,"m")))))&lt;=$I468),(IFERROR(($F468-$G468)/$I468,0)),0),IF($J468="DDB",IF((MAX(0,MIN($I468,IF(OR($E468="",Settings!$B$3=""),0,DATEDIF($E468,EOMONTH(Settings!$B$3,0)+1,"m")))))=0,0,VDB($F468,$G468,$I468,(MAX(0,MIN($I468,IF(OR($E468="",Settings!$B$3=""),0,DATEDIF($E468,EOMONTH(Settings!$B$3,0)+1,"m")))))-1,(MAX(0,MIN($I468,IF(OR($E468="",Settings!$B$3=""),0,DATEDIF($E468,EOMONTH(Settings!$B$3,0)+1,"m"))))),2,TRUE)),0)))</f>
        <v/>
      </c>
      <c r="Q468" s="13">
        <f>IF($A468="","",IF($J468="SL",(MAX(0,MIN($I468,IF(OR($E468="",Settings!$B$3=""),0,DATEDIF($E468,EOMONTH(Settings!$B$3,0)+1,"m")))))*(IFERROR(($F468-$G468)/$I468,0)),IF($J468="DDB",IF((MAX(0,MIN($I468,IF(OR($E468="",Settings!$B$3=""),0,DATEDIF($E468,EOMONTH(Settings!$B$3,0)+1,"m")))))=0,0,VDB($F468,$G468,$I468,0,(MAX(0,MIN($I468,IF(OR($E468="",Settings!$B$3=""),0,DATEDIF($E468,EOMONTH(Settings!$B$3,0)+1,"m"))))),2,TRUE)),0)))</f>
        <v/>
      </c>
      <c r="R468" s="13">
        <f>IF($A468="","",MAX(0,$F468-$Q468))</f>
        <v/>
      </c>
    </row>
    <row r="469">
      <c r="A469" s="12" t="n"/>
      <c r="B469" s="12" t="n"/>
      <c r="C469" s="12" t="n"/>
      <c r="D469" s="14" t="n"/>
      <c r="E469" s="14" t="n"/>
      <c r="F469" s="13" t="n"/>
      <c r="G469" s="13" t="n"/>
      <c r="H469" s="12" t="n"/>
      <c r="I469" s="12">
        <f>IF($H469="","",$H469*12)</f>
        <v/>
      </c>
      <c r="J469" s="12" t="n"/>
      <c r="K469" s="12" t="n"/>
      <c r="L469" s="12" t="n"/>
      <c r="M469" s="12" t="n"/>
      <c r="N469" s="12" t="n"/>
      <c r="O469" s="12" t="n"/>
      <c r="P469" s="13">
        <f>IF($A469="","",IF($J469="SL",IF(AND((MAX(0,MIN($I469,IF(OR($E469="",Settings!$B$3=""),0,DATEDIF($E469,EOMONTH(Settings!$B$3,0)+1,"m")))))&gt;0,(MAX(0,MIN($I469,IF(OR($E469="",Settings!$B$3=""),0,DATEDIF($E469,EOMONTH(Settings!$B$3,0)+1,"m")))))&lt;=$I469),(IFERROR(($F469-$G469)/$I469,0)),0),IF($J469="DDB",IF((MAX(0,MIN($I469,IF(OR($E469="",Settings!$B$3=""),0,DATEDIF($E469,EOMONTH(Settings!$B$3,0)+1,"m")))))=0,0,VDB($F469,$G469,$I469,(MAX(0,MIN($I469,IF(OR($E469="",Settings!$B$3=""),0,DATEDIF($E469,EOMONTH(Settings!$B$3,0)+1,"m")))))-1,(MAX(0,MIN($I469,IF(OR($E469="",Settings!$B$3=""),0,DATEDIF($E469,EOMONTH(Settings!$B$3,0)+1,"m"))))),2,TRUE)),0)))</f>
        <v/>
      </c>
      <c r="Q469" s="13">
        <f>IF($A469="","",IF($J469="SL",(MAX(0,MIN($I469,IF(OR($E469="",Settings!$B$3=""),0,DATEDIF($E469,EOMONTH(Settings!$B$3,0)+1,"m")))))*(IFERROR(($F469-$G469)/$I469,0)),IF($J469="DDB",IF((MAX(0,MIN($I469,IF(OR($E469="",Settings!$B$3=""),0,DATEDIF($E469,EOMONTH(Settings!$B$3,0)+1,"m")))))=0,0,VDB($F469,$G469,$I469,0,(MAX(0,MIN($I469,IF(OR($E469="",Settings!$B$3=""),0,DATEDIF($E469,EOMONTH(Settings!$B$3,0)+1,"m"))))),2,TRUE)),0)))</f>
        <v/>
      </c>
      <c r="R469" s="13">
        <f>IF($A469="","",MAX(0,$F469-$Q469))</f>
        <v/>
      </c>
    </row>
    <row r="470">
      <c r="A470" s="12" t="n"/>
      <c r="B470" s="12" t="n"/>
      <c r="C470" s="12" t="n"/>
      <c r="D470" s="14" t="n"/>
      <c r="E470" s="14" t="n"/>
      <c r="F470" s="13" t="n"/>
      <c r="G470" s="13" t="n"/>
      <c r="H470" s="12" t="n"/>
      <c r="I470" s="12">
        <f>IF($H470="","",$H470*12)</f>
        <v/>
      </c>
      <c r="J470" s="12" t="n"/>
      <c r="K470" s="12" t="n"/>
      <c r="L470" s="12" t="n"/>
      <c r="M470" s="12" t="n"/>
      <c r="N470" s="12" t="n"/>
      <c r="O470" s="12" t="n"/>
      <c r="P470" s="13">
        <f>IF($A470="","",IF($J470="SL",IF(AND((MAX(0,MIN($I470,IF(OR($E470="",Settings!$B$3=""),0,DATEDIF($E470,EOMONTH(Settings!$B$3,0)+1,"m")))))&gt;0,(MAX(0,MIN($I470,IF(OR($E470="",Settings!$B$3=""),0,DATEDIF($E470,EOMONTH(Settings!$B$3,0)+1,"m")))))&lt;=$I470),(IFERROR(($F470-$G470)/$I470,0)),0),IF($J470="DDB",IF((MAX(0,MIN($I470,IF(OR($E470="",Settings!$B$3=""),0,DATEDIF($E470,EOMONTH(Settings!$B$3,0)+1,"m")))))=0,0,VDB($F470,$G470,$I470,(MAX(0,MIN($I470,IF(OR($E470="",Settings!$B$3=""),0,DATEDIF($E470,EOMONTH(Settings!$B$3,0)+1,"m")))))-1,(MAX(0,MIN($I470,IF(OR($E470="",Settings!$B$3=""),0,DATEDIF($E470,EOMONTH(Settings!$B$3,0)+1,"m"))))),2,TRUE)),0)))</f>
        <v/>
      </c>
      <c r="Q470" s="13">
        <f>IF($A470="","",IF($J470="SL",(MAX(0,MIN($I470,IF(OR($E470="",Settings!$B$3=""),0,DATEDIF($E470,EOMONTH(Settings!$B$3,0)+1,"m")))))*(IFERROR(($F470-$G470)/$I470,0)),IF($J470="DDB",IF((MAX(0,MIN($I470,IF(OR($E470="",Settings!$B$3=""),0,DATEDIF($E470,EOMONTH(Settings!$B$3,0)+1,"m")))))=0,0,VDB($F470,$G470,$I470,0,(MAX(0,MIN($I470,IF(OR($E470="",Settings!$B$3=""),0,DATEDIF($E470,EOMONTH(Settings!$B$3,0)+1,"m"))))),2,TRUE)),0)))</f>
        <v/>
      </c>
      <c r="R470" s="13">
        <f>IF($A470="","",MAX(0,$F470-$Q470))</f>
        <v/>
      </c>
    </row>
    <row r="471">
      <c r="A471" s="12" t="n"/>
      <c r="B471" s="12" t="n"/>
      <c r="C471" s="12" t="n"/>
      <c r="D471" s="14" t="n"/>
      <c r="E471" s="14" t="n"/>
      <c r="F471" s="13" t="n"/>
      <c r="G471" s="13" t="n"/>
      <c r="H471" s="12" t="n"/>
      <c r="I471" s="12">
        <f>IF($H471="","",$H471*12)</f>
        <v/>
      </c>
      <c r="J471" s="12" t="n"/>
      <c r="K471" s="12" t="n"/>
      <c r="L471" s="12" t="n"/>
      <c r="M471" s="12" t="n"/>
      <c r="N471" s="12" t="n"/>
      <c r="O471" s="12" t="n"/>
      <c r="P471" s="13">
        <f>IF($A471="","",IF($J471="SL",IF(AND((MAX(0,MIN($I471,IF(OR($E471="",Settings!$B$3=""),0,DATEDIF($E471,EOMONTH(Settings!$B$3,0)+1,"m")))))&gt;0,(MAX(0,MIN($I471,IF(OR($E471="",Settings!$B$3=""),0,DATEDIF($E471,EOMONTH(Settings!$B$3,0)+1,"m")))))&lt;=$I471),(IFERROR(($F471-$G471)/$I471,0)),0),IF($J471="DDB",IF((MAX(0,MIN($I471,IF(OR($E471="",Settings!$B$3=""),0,DATEDIF($E471,EOMONTH(Settings!$B$3,0)+1,"m")))))=0,0,VDB($F471,$G471,$I471,(MAX(0,MIN($I471,IF(OR($E471="",Settings!$B$3=""),0,DATEDIF($E471,EOMONTH(Settings!$B$3,0)+1,"m")))))-1,(MAX(0,MIN($I471,IF(OR($E471="",Settings!$B$3=""),0,DATEDIF($E471,EOMONTH(Settings!$B$3,0)+1,"m"))))),2,TRUE)),0)))</f>
        <v/>
      </c>
      <c r="Q471" s="13">
        <f>IF($A471="","",IF($J471="SL",(MAX(0,MIN($I471,IF(OR($E471="",Settings!$B$3=""),0,DATEDIF($E471,EOMONTH(Settings!$B$3,0)+1,"m")))))*(IFERROR(($F471-$G471)/$I471,0)),IF($J471="DDB",IF((MAX(0,MIN($I471,IF(OR($E471="",Settings!$B$3=""),0,DATEDIF($E471,EOMONTH(Settings!$B$3,0)+1,"m")))))=0,0,VDB($F471,$G471,$I471,0,(MAX(0,MIN($I471,IF(OR($E471="",Settings!$B$3=""),0,DATEDIF($E471,EOMONTH(Settings!$B$3,0)+1,"m"))))),2,TRUE)),0)))</f>
        <v/>
      </c>
      <c r="R471" s="13">
        <f>IF($A471="","",MAX(0,$F471-$Q471))</f>
        <v/>
      </c>
    </row>
    <row r="472">
      <c r="A472" s="12" t="n"/>
      <c r="B472" s="12" t="n"/>
      <c r="C472" s="12" t="n"/>
      <c r="D472" s="14" t="n"/>
      <c r="E472" s="14" t="n"/>
      <c r="F472" s="13" t="n"/>
      <c r="G472" s="13" t="n"/>
      <c r="H472" s="12" t="n"/>
      <c r="I472" s="12">
        <f>IF($H472="","",$H472*12)</f>
        <v/>
      </c>
      <c r="J472" s="12" t="n"/>
      <c r="K472" s="12" t="n"/>
      <c r="L472" s="12" t="n"/>
      <c r="M472" s="12" t="n"/>
      <c r="N472" s="12" t="n"/>
      <c r="O472" s="12" t="n"/>
      <c r="P472" s="13">
        <f>IF($A472="","",IF($J472="SL",IF(AND((MAX(0,MIN($I472,IF(OR($E472="",Settings!$B$3=""),0,DATEDIF($E472,EOMONTH(Settings!$B$3,0)+1,"m")))))&gt;0,(MAX(0,MIN($I472,IF(OR($E472="",Settings!$B$3=""),0,DATEDIF($E472,EOMONTH(Settings!$B$3,0)+1,"m")))))&lt;=$I472),(IFERROR(($F472-$G472)/$I472,0)),0),IF($J472="DDB",IF((MAX(0,MIN($I472,IF(OR($E472="",Settings!$B$3=""),0,DATEDIF($E472,EOMONTH(Settings!$B$3,0)+1,"m")))))=0,0,VDB($F472,$G472,$I472,(MAX(0,MIN($I472,IF(OR($E472="",Settings!$B$3=""),0,DATEDIF($E472,EOMONTH(Settings!$B$3,0)+1,"m")))))-1,(MAX(0,MIN($I472,IF(OR($E472="",Settings!$B$3=""),0,DATEDIF($E472,EOMONTH(Settings!$B$3,0)+1,"m"))))),2,TRUE)),0)))</f>
        <v/>
      </c>
      <c r="Q472" s="13">
        <f>IF($A472="","",IF($J472="SL",(MAX(0,MIN($I472,IF(OR($E472="",Settings!$B$3=""),0,DATEDIF($E472,EOMONTH(Settings!$B$3,0)+1,"m")))))*(IFERROR(($F472-$G472)/$I472,0)),IF($J472="DDB",IF((MAX(0,MIN($I472,IF(OR($E472="",Settings!$B$3=""),0,DATEDIF($E472,EOMONTH(Settings!$B$3,0)+1,"m")))))=0,0,VDB($F472,$G472,$I472,0,(MAX(0,MIN($I472,IF(OR($E472="",Settings!$B$3=""),0,DATEDIF($E472,EOMONTH(Settings!$B$3,0)+1,"m"))))),2,TRUE)),0)))</f>
        <v/>
      </c>
      <c r="R472" s="13">
        <f>IF($A472="","",MAX(0,$F472-$Q472))</f>
        <v/>
      </c>
    </row>
    <row r="473">
      <c r="A473" s="12" t="n"/>
      <c r="B473" s="12" t="n"/>
      <c r="C473" s="12" t="n"/>
      <c r="D473" s="14" t="n"/>
      <c r="E473" s="14" t="n"/>
      <c r="F473" s="13" t="n"/>
      <c r="G473" s="13" t="n"/>
      <c r="H473" s="12" t="n"/>
      <c r="I473" s="12">
        <f>IF($H473="","",$H473*12)</f>
        <v/>
      </c>
      <c r="J473" s="12" t="n"/>
      <c r="K473" s="12" t="n"/>
      <c r="L473" s="12" t="n"/>
      <c r="M473" s="12" t="n"/>
      <c r="N473" s="12" t="n"/>
      <c r="O473" s="12" t="n"/>
      <c r="P473" s="13">
        <f>IF($A473="","",IF($J473="SL",IF(AND((MAX(0,MIN($I473,IF(OR($E473="",Settings!$B$3=""),0,DATEDIF($E473,EOMONTH(Settings!$B$3,0)+1,"m")))))&gt;0,(MAX(0,MIN($I473,IF(OR($E473="",Settings!$B$3=""),0,DATEDIF($E473,EOMONTH(Settings!$B$3,0)+1,"m")))))&lt;=$I473),(IFERROR(($F473-$G473)/$I473,0)),0),IF($J473="DDB",IF((MAX(0,MIN($I473,IF(OR($E473="",Settings!$B$3=""),0,DATEDIF($E473,EOMONTH(Settings!$B$3,0)+1,"m")))))=0,0,VDB($F473,$G473,$I473,(MAX(0,MIN($I473,IF(OR($E473="",Settings!$B$3=""),0,DATEDIF($E473,EOMONTH(Settings!$B$3,0)+1,"m")))))-1,(MAX(0,MIN($I473,IF(OR($E473="",Settings!$B$3=""),0,DATEDIF($E473,EOMONTH(Settings!$B$3,0)+1,"m"))))),2,TRUE)),0)))</f>
        <v/>
      </c>
      <c r="Q473" s="13">
        <f>IF($A473="","",IF($J473="SL",(MAX(0,MIN($I473,IF(OR($E473="",Settings!$B$3=""),0,DATEDIF($E473,EOMONTH(Settings!$B$3,0)+1,"m")))))*(IFERROR(($F473-$G473)/$I473,0)),IF($J473="DDB",IF((MAX(0,MIN($I473,IF(OR($E473="",Settings!$B$3=""),0,DATEDIF($E473,EOMONTH(Settings!$B$3,0)+1,"m")))))=0,0,VDB($F473,$G473,$I473,0,(MAX(0,MIN($I473,IF(OR($E473="",Settings!$B$3=""),0,DATEDIF($E473,EOMONTH(Settings!$B$3,0)+1,"m"))))),2,TRUE)),0)))</f>
        <v/>
      </c>
      <c r="R473" s="13">
        <f>IF($A473="","",MAX(0,$F473-$Q473))</f>
        <v/>
      </c>
    </row>
    <row r="474">
      <c r="A474" s="12" t="n"/>
      <c r="B474" s="12" t="n"/>
      <c r="C474" s="12" t="n"/>
      <c r="D474" s="14" t="n"/>
      <c r="E474" s="14" t="n"/>
      <c r="F474" s="13" t="n"/>
      <c r="G474" s="13" t="n"/>
      <c r="H474" s="12" t="n"/>
      <c r="I474" s="12">
        <f>IF($H474="","",$H474*12)</f>
        <v/>
      </c>
      <c r="J474" s="12" t="n"/>
      <c r="K474" s="12" t="n"/>
      <c r="L474" s="12" t="n"/>
      <c r="M474" s="12" t="n"/>
      <c r="N474" s="12" t="n"/>
      <c r="O474" s="12" t="n"/>
      <c r="P474" s="13">
        <f>IF($A474="","",IF($J474="SL",IF(AND((MAX(0,MIN($I474,IF(OR($E474="",Settings!$B$3=""),0,DATEDIF($E474,EOMONTH(Settings!$B$3,0)+1,"m")))))&gt;0,(MAX(0,MIN($I474,IF(OR($E474="",Settings!$B$3=""),0,DATEDIF($E474,EOMONTH(Settings!$B$3,0)+1,"m")))))&lt;=$I474),(IFERROR(($F474-$G474)/$I474,0)),0),IF($J474="DDB",IF((MAX(0,MIN($I474,IF(OR($E474="",Settings!$B$3=""),0,DATEDIF($E474,EOMONTH(Settings!$B$3,0)+1,"m")))))=0,0,VDB($F474,$G474,$I474,(MAX(0,MIN($I474,IF(OR($E474="",Settings!$B$3=""),0,DATEDIF($E474,EOMONTH(Settings!$B$3,0)+1,"m")))))-1,(MAX(0,MIN($I474,IF(OR($E474="",Settings!$B$3=""),0,DATEDIF($E474,EOMONTH(Settings!$B$3,0)+1,"m"))))),2,TRUE)),0)))</f>
        <v/>
      </c>
      <c r="Q474" s="13">
        <f>IF($A474="","",IF($J474="SL",(MAX(0,MIN($I474,IF(OR($E474="",Settings!$B$3=""),0,DATEDIF($E474,EOMONTH(Settings!$B$3,0)+1,"m")))))*(IFERROR(($F474-$G474)/$I474,0)),IF($J474="DDB",IF((MAX(0,MIN($I474,IF(OR($E474="",Settings!$B$3=""),0,DATEDIF($E474,EOMONTH(Settings!$B$3,0)+1,"m")))))=0,0,VDB($F474,$G474,$I474,0,(MAX(0,MIN($I474,IF(OR($E474="",Settings!$B$3=""),0,DATEDIF($E474,EOMONTH(Settings!$B$3,0)+1,"m"))))),2,TRUE)),0)))</f>
        <v/>
      </c>
      <c r="R474" s="13">
        <f>IF($A474="","",MAX(0,$F474-$Q474))</f>
        <v/>
      </c>
    </row>
    <row r="475">
      <c r="A475" s="12" t="n"/>
      <c r="B475" s="12" t="n"/>
      <c r="C475" s="12" t="n"/>
      <c r="D475" s="14" t="n"/>
      <c r="E475" s="14" t="n"/>
      <c r="F475" s="13" t="n"/>
      <c r="G475" s="13" t="n"/>
      <c r="H475" s="12" t="n"/>
      <c r="I475" s="12">
        <f>IF($H475="","",$H475*12)</f>
        <v/>
      </c>
      <c r="J475" s="12" t="n"/>
      <c r="K475" s="12" t="n"/>
      <c r="L475" s="12" t="n"/>
      <c r="M475" s="12" t="n"/>
      <c r="N475" s="12" t="n"/>
      <c r="O475" s="12" t="n"/>
      <c r="P475" s="13">
        <f>IF($A475="","",IF($J475="SL",IF(AND((MAX(0,MIN($I475,IF(OR($E475="",Settings!$B$3=""),0,DATEDIF($E475,EOMONTH(Settings!$B$3,0)+1,"m")))))&gt;0,(MAX(0,MIN($I475,IF(OR($E475="",Settings!$B$3=""),0,DATEDIF($E475,EOMONTH(Settings!$B$3,0)+1,"m")))))&lt;=$I475),(IFERROR(($F475-$G475)/$I475,0)),0),IF($J475="DDB",IF((MAX(0,MIN($I475,IF(OR($E475="",Settings!$B$3=""),0,DATEDIF($E475,EOMONTH(Settings!$B$3,0)+1,"m")))))=0,0,VDB($F475,$G475,$I475,(MAX(0,MIN($I475,IF(OR($E475="",Settings!$B$3=""),0,DATEDIF($E475,EOMONTH(Settings!$B$3,0)+1,"m")))))-1,(MAX(0,MIN($I475,IF(OR($E475="",Settings!$B$3=""),0,DATEDIF($E475,EOMONTH(Settings!$B$3,0)+1,"m"))))),2,TRUE)),0)))</f>
        <v/>
      </c>
      <c r="Q475" s="13">
        <f>IF($A475="","",IF($J475="SL",(MAX(0,MIN($I475,IF(OR($E475="",Settings!$B$3=""),0,DATEDIF($E475,EOMONTH(Settings!$B$3,0)+1,"m")))))*(IFERROR(($F475-$G475)/$I475,0)),IF($J475="DDB",IF((MAX(0,MIN($I475,IF(OR($E475="",Settings!$B$3=""),0,DATEDIF($E475,EOMONTH(Settings!$B$3,0)+1,"m")))))=0,0,VDB($F475,$G475,$I475,0,(MAX(0,MIN($I475,IF(OR($E475="",Settings!$B$3=""),0,DATEDIF($E475,EOMONTH(Settings!$B$3,0)+1,"m"))))),2,TRUE)),0)))</f>
        <v/>
      </c>
      <c r="R475" s="13">
        <f>IF($A475="","",MAX(0,$F475-$Q475))</f>
        <v/>
      </c>
    </row>
    <row r="476">
      <c r="A476" s="12" t="n"/>
      <c r="B476" s="12" t="n"/>
      <c r="C476" s="12" t="n"/>
      <c r="D476" s="14" t="n"/>
      <c r="E476" s="14" t="n"/>
      <c r="F476" s="13" t="n"/>
      <c r="G476" s="13" t="n"/>
      <c r="H476" s="12" t="n"/>
      <c r="I476" s="12">
        <f>IF($H476="","",$H476*12)</f>
        <v/>
      </c>
      <c r="J476" s="12" t="n"/>
      <c r="K476" s="12" t="n"/>
      <c r="L476" s="12" t="n"/>
      <c r="M476" s="12" t="n"/>
      <c r="N476" s="12" t="n"/>
      <c r="O476" s="12" t="n"/>
      <c r="P476" s="13">
        <f>IF($A476="","",IF($J476="SL",IF(AND((MAX(0,MIN($I476,IF(OR($E476="",Settings!$B$3=""),0,DATEDIF($E476,EOMONTH(Settings!$B$3,0)+1,"m")))))&gt;0,(MAX(0,MIN($I476,IF(OR($E476="",Settings!$B$3=""),0,DATEDIF($E476,EOMONTH(Settings!$B$3,0)+1,"m")))))&lt;=$I476),(IFERROR(($F476-$G476)/$I476,0)),0),IF($J476="DDB",IF((MAX(0,MIN($I476,IF(OR($E476="",Settings!$B$3=""),0,DATEDIF($E476,EOMONTH(Settings!$B$3,0)+1,"m")))))=0,0,VDB($F476,$G476,$I476,(MAX(0,MIN($I476,IF(OR($E476="",Settings!$B$3=""),0,DATEDIF($E476,EOMONTH(Settings!$B$3,0)+1,"m")))))-1,(MAX(0,MIN($I476,IF(OR($E476="",Settings!$B$3=""),0,DATEDIF($E476,EOMONTH(Settings!$B$3,0)+1,"m"))))),2,TRUE)),0)))</f>
        <v/>
      </c>
      <c r="Q476" s="13">
        <f>IF($A476="","",IF($J476="SL",(MAX(0,MIN($I476,IF(OR($E476="",Settings!$B$3=""),0,DATEDIF($E476,EOMONTH(Settings!$B$3,0)+1,"m")))))*(IFERROR(($F476-$G476)/$I476,0)),IF($J476="DDB",IF((MAX(0,MIN($I476,IF(OR($E476="",Settings!$B$3=""),0,DATEDIF($E476,EOMONTH(Settings!$B$3,0)+1,"m")))))=0,0,VDB($F476,$G476,$I476,0,(MAX(0,MIN($I476,IF(OR($E476="",Settings!$B$3=""),0,DATEDIF($E476,EOMONTH(Settings!$B$3,0)+1,"m"))))),2,TRUE)),0)))</f>
        <v/>
      </c>
      <c r="R476" s="13">
        <f>IF($A476="","",MAX(0,$F476-$Q476))</f>
        <v/>
      </c>
    </row>
    <row r="477">
      <c r="A477" s="12" t="n"/>
      <c r="B477" s="12" t="n"/>
      <c r="C477" s="12" t="n"/>
      <c r="D477" s="14" t="n"/>
      <c r="E477" s="14" t="n"/>
      <c r="F477" s="13" t="n"/>
      <c r="G477" s="13" t="n"/>
      <c r="H477" s="12" t="n"/>
      <c r="I477" s="12">
        <f>IF($H477="","",$H477*12)</f>
        <v/>
      </c>
      <c r="J477" s="12" t="n"/>
      <c r="K477" s="12" t="n"/>
      <c r="L477" s="12" t="n"/>
      <c r="M477" s="12" t="n"/>
      <c r="N477" s="12" t="n"/>
      <c r="O477" s="12" t="n"/>
      <c r="P477" s="13">
        <f>IF($A477="","",IF($J477="SL",IF(AND((MAX(0,MIN($I477,IF(OR($E477="",Settings!$B$3=""),0,DATEDIF($E477,EOMONTH(Settings!$B$3,0)+1,"m")))))&gt;0,(MAX(0,MIN($I477,IF(OR($E477="",Settings!$B$3=""),0,DATEDIF($E477,EOMONTH(Settings!$B$3,0)+1,"m")))))&lt;=$I477),(IFERROR(($F477-$G477)/$I477,0)),0),IF($J477="DDB",IF((MAX(0,MIN($I477,IF(OR($E477="",Settings!$B$3=""),0,DATEDIF($E477,EOMONTH(Settings!$B$3,0)+1,"m")))))=0,0,VDB($F477,$G477,$I477,(MAX(0,MIN($I477,IF(OR($E477="",Settings!$B$3=""),0,DATEDIF($E477,EOMONTH(Settings!$B$3,0)+1,"m")))))-1,(MAX(0,MIN($I477,IF(OR($E477="",Settings!$B$3=""),0,DATEDIF($E477,EOMONTH(Settings!$B$3,0)+1,"m"))))),2,TRUE)),0)))</f>
        <v/>
      </c>
      <c r="Q477" s="13">
        <f>IF($A477="","",IF($J477="SL",(MAX(0,MIN($I477,IF(OR($E477="",Settings!$B$3=""),0,DATEDIF($E477,EOMONTH(Settings!$B$3,0)+1,"m")))))*(IFERROR(($F477-$G477)/$I477,0)),IF($J477="DDB",IF((MAX(0,MIN($I477,IF(OR($E477="",Settings!$B$3=""),0,DATEDIF($E477,EOMONTH(Settings!$B$3,0)+1,"m")))))=0,0,VDB($F477,$G477,$I477,0,(MAX(0,MIN($I477,IF(OR($E477="",Settings!$B$3=""),0,DATEDIF($E477,EOMONTH(Settings!$B$3,0)+1,"m"))))),2,TRUE)),0)))</f>
        <v/>
      </c>
      <c r="R477" s="13">
        <f>IF($A477="","",MAX(0,$F477-$Q477))</f>
        <v/>
      </c>
    </row>
    <row r="478">
      <c r="A478" s="12" t="n"/>
      <c r="B478" s="12" t="n"/>
      <c r="C478" s="12" t="n"/>
      <c r="D478" s="14" t="n"/>
      <c r="E478" s="14" t="n"/>
      <c r="F478" s="13" t="n"/>
      <c r="G478" s="13" t="n"/>
      <c r="H478" s="12" t="n"/>
      <c r="I478" s="12">
        <f>IF($H478="","",$H478*12)</f>
        <v/>
      </c>
      <c r="J478" s="12" t="n"/>
      <c r="K478" s="12" t="n"/>
      <c r="L478" s="12" t="n"/>
      <c r="M478" s="12" t="n"/>
      <c r="N478" s="12" t="n"/>
      <c r="O478" s="12" t="n"/>
      <c r="P478" s="13">
        <f>IF($A478="","",IF($J478="SL",IF(AND((MAX(0,MIN($I478,IF(OR($E478="",Settings!$B$3=""),0,DATEDIF($E478,EOMONTH(Settings!$B$3,0)+1,"m")))))&gt;0,(MAX(0,MIN($I478,IF(OR($E478="",Settings!$B$3=""),0,DATEDIF($E478,EOMONTH(Settings!$B$3,0)+1,"m")))))&lt;=$I478),(IFERROR(($F478-$G478)/$I478,0)),0),IF($J478="DDB",IF((MAX(0,MIN($I478,IF(OR($E478="",Settings!$B$3=""),0,DATEDIF($E478,EOMONTH(Settings!$B$3,0)+1,"m")))))=0,0,VDB($F478,$G478,$I478,(MAX(0,MIN($I478,IF(OR($E478="",Settings!$B$3=""),0,DATEDIF($E478,EOMONTH(Settings!$B$3,0)+1,"m")))))-1,(MAX(0,MIN($I478,IF(OR($E478="",Settings!$B$3=""),0,DATEDIF($E478,EOMONTH(Settings!$B$3,0)+1,"m"))))),2,TRUE)),0)))</f>
        <v/>
      </c>
      <c r="Q478" s="13">
        <f>IF($A478="","",IF($J478="SL",(MAX(0,MIN($I478,IF(OR($E478="",Settings!$B$3=""),0,DATEDIF($E478,EOMONTH(Settings!$B$3,0)+1,"m")))))*(IFERROR(($F478-$G478)/$I478,0)),IF($J478="DDB",IF((MAX(0,MIN($I478,IF(OR($E478="",Settings!$B$3=""),0,DATEDIF($E478,EOMONTH(Settings!$B$3,0)+1,"m")))))=0,0,VDB($F478,$G478,$I478,0,(MAX(0,MIN($I478,IF(OR($E478="",Settings!$B$3=""),0,DATEDIF($E478,EOMONTH(Settings!$B$3,0)+1,"m"))))),2,TRUE)),0)))</f>
        <v/>
      </c>
      <c r="R478" s="13">
        <f>IF($A478="","",MAX(0,$F478-$Q478))</f>
        <v/>
      </c>
    </row>
    <row r="479">
      <c r="A479" s="12" t="n"/>
      <c r="B479" s="12" t="n"/>
      <c r="C479" s="12" t="n"/>
      <c r="D479" s="14" t="n"/>
      <c r="E479" s="14" t="n"/>
      <c r="F479" s="13" t="n"/>
      <c r="G479" s="13" t="n"/>
      <c r="H479" s="12" t="n"/>
      <c r="I479" s="12">
        <f>IF($H479="","",$H479*12)</f>
        <v/>
      </c>
      <c r="J479" s="12" t="n"/>
      <c r="K479" s="12" t="n"/>
      <c r="L479" s="12" t="n"/>
      <c r="M479" s="12" t="n"/>
      <c r="N479" s="12" t="n"/>
      <c r="O479" s="12" t="n"/>
      <c r="P479" s="13">
        <f>IF($A479="","",IF($J479="SL",IF(AND((MAX(0,MIN($I479,IF(OR($E479="",Settings!$B$3=""),0,DATEDIF($E479,EOMONTH(Settings!$B$3,0)+1,"m")))))&gt;0,(MAX(0,MIN($I479,IF(OR($E479="",Settings!$B$3=""),0,DATEDIF($E479,EOMONTH(Settings!$B$3,0)+1,"m")))))&lt;=$I479),(IFERROR(($F479-$G479)/$I479,0)),0),IF($J479="DDB",IF((MAX(0,MIN($I479,IF(OR($E479="",Settings!$B$3=""),0,DATEDIF($E479,EOMONTH(Settings!$B$3,0)+1,"m")))))=0,0,VDB($F479,$G479,$I479,(MAX(0,MIN($I479,IF(OR($E479="",Settings!$B$3=""),0,DATEDIF($E479,EOMONTH(Settings!$B$3,0)+1,"m")))))-1,(MAX(0,MIN($I479,IF(OR($E479="",Settings!$B$3=""),0,DATEDIF($E479,EOMONTH(Settings!$B$3,0)+1,"m"))))),2,TRUE)),0)))</f>
        <v/>
      </c>
      <c r="Q479" s="13">
        <f>IF($A479="","",IF($J479="SL",(MAX(0,MIN($I479,IF(OR($E479="",Settings!$B$3=""),0,DATEDIF($E479,EOMONTH(Settings!$B$3,0)+1,"m")))))*(IFERROR(($F479-$G479)/$I479,0)),IF($J479="DDB",IF((MAX(0,MIN($I479,IF(OR($E479="",Settings!$B$3=""),0,DATEDIF($E479,EOMONTH(Settings!$B$3,0)+1,"m")))))=0,0,VDB($F479,$G479,$I479,0,(MAX(0,MIN($I479,IF(OR($E479="",Settings!$B$3=""),0,DATEDIF($E479,EOMONTH(Settings!$B$3,0)+1,"m"))))),2,TRUE)),0)))</f>
        <v/>
      </c>
      <c r="R479" s="13">
        <f>IF($A479="","",MAX(0,$F479-$Q479))</f>
        <v/>
      </c>
    </row>
    <row r="480">
      <c r="A480" s="12" t="n"/>
      <c r="B480" s="12" t="n"/>
      <c r="C480" s="12" t="n"/>
      <c r="D480" s="14" t="n"/>
      <c r="E480" s="14" t="n"/>
      <c r="F480" s="13" t="n"/>
      <c r="G480" s="13" t="n"/>
      <c r="H480" s="12" t="n"/>
      <c r="I480" s="12">
        <f>IF($H480="","",$H480*12)</f>
        <v/>
      </c>
      <c r="J480" s="12" t="n"/>
      <c r="K480" s="12" t="n"/>
      <c r="L480" s="12" t="n"/>
      <c r="M480" s="12" t="n"/>
      <c r="N480" s="12" t="n"/>
      <c r="O480" s="12" t="n"/>
      <c r="P480" s="13">
        <f>IF($A480="","",IF($J480="SL",IF(AND((MAX(0,MIN($I480,IF(OR($E480="",Settings!$B$3=""),0,DATEDIF($E480,EOMONTH(Settings!$B$3,0)+1,"m")))))&gt;0,(MAX(0,MIN($I480,IF(OR($E480="",Settings!$B$3=""),0,DATEDIF($E480,EOMONTH(Settings!$B$3,0)+1,"m")))))&lt;=$I480),(IFERROR(($F480-$G480)/$I480,0)),0),IF($J480="DDB",IF((MAX(0,MIN($I480,IF(OR($E480="",Settings!$B$3=""),0,DATEDIF($E480,EOMONTH(Settings!$B$3,0)+1,"m")))))=0,0,VDB($F480,$G480,$I480,(MAX(0,MIN($I480,IF(OR($E480="",Settings!$B$3=""),0,DATEDIF($E480,EOMONTH(Settings!$B$3,0)+1,"m")))))-1,(MAX(0,MIN($I480,IF(OR($E480="",Settings!$B$3=""),0,DATEDIF($E480,EOMONTH(Settings!$B$3,0)+1,"m"))))),2,TRUE)),0)))</f>
        <v/>
      </c>
      <c r="Q480" s="13">
        <f>IF($A480="","",IF($J480="SL",(MAX(0,MIN($I480,IF(OR($E480="",Settings!$B$3=""),0,DATEDIF($E480,EOMONTH(Settings!$B$3,0)+1,"m")))))*(IFERROR(($F480-$G480)/$I480,0)),IF($J480="DDB",IF((MAX(0,MIN($I480,IF(OR($E480="",Settings!$B$3=""),0,DATEDIF($E480,EOMONTH(Settings!$B$3,0)+1,"m")))))=0,0,VDB($F480,$G480,$I480,0,(MAX(0,MIN($I480,IF(OR($E480="",Settings!$B$3=""),0,DATEDIF($E480,EOMONTH(Settings!$B$3,0)+1,"m"))))),2,TRUE)),0)))</f>
        <v/>
      </c>
      <c r="R480" s="13">
        <f>IF($A480="","",MAX(0,$F480-$Q480))</f>
        <v/>
      </c>
    </row>
    <row r="481">
      <c r="A481" s="12" t="n"/>
      <c r="B481" s="12" t="n"/>
      <c r="C481" s="12" t="n"/>
      <c r="D481" s="14" t="n"/>
      <c r="E481" s="14" t="n"/>
      <c r="F481" s="13" t="n"/>
      <c r="G481" s="13" t="n"/>
      <c r="H481" s="12" t="n"/>
      <c r="I481" s="12">
        <f>IF($H481="","",$H481*12)</f>
        <v/>
      </c>
      <c r="J481" s="12" t="n"/>
      <c r="K481" s="12" t="n"/>
      <c r="L481" s="12" t="n"/>
      <c r="M481" s="12" t="n"/>
      <c r="N481" s="12" t="n"/>
      <c r="O481" s="12" t="n"/>
      <c r="P481" s="13">
        <f>IF($A481="","",IF($J481="SL",IF(AND((MAX(0,MIN($I481,IF(OR($E481="",Settings!$B$3=""),0,DATEDIF($E481,EOMONTH(Settings!$B$3,0)+1,"m")))))&gt;0,(MAX(0,MIN($I481,IF(OR($E481="",Settings!$B$3=""),0,DATEDIF($E481,EOMONTH(Settings!$B$3,0)+1,"m")))))&lt;=$I481),(IFERROR(($F481-$G481)/$I481,0)),0),IF($J481="DDB",IF((MAX(0,MIN($I481,IF(OR($E481="",Settings!$B$3=""),0,DATEDIF($E481,EOMONTH(Settings!$B$3,0)+1,"m")))))=0,0,VDB($F481,$G481,$I481,(MAX(0,MIN($I481,IF(OR($E481="",Settings!$B$3=""),0,DATEDIF($E481,EOMONTH(Settings!$B$3,0)+1,"m")))))-1,(MAX(0,MIN($I481,IF(OR($E481="",Settings!$B$3=""),0,DATEDIF($E481,EOMONTH(Settings!$B$3,0)+1,"m"))))),2,TRUE)),0)))</f>
        <v/>
      </c>
      <c r="Q481" s="13">
        <f>IF($A481="","",IF($J481="SL",(MAX(0,MIN($I481,IF(OR($E481="",Settings!$B$3=""),0,DATEDIF($E481,EOMONTH(Settings!$B$3,0)+1,"m")))))*(IFERROR(($F481-$G481)/$I481,0)),IF($J481="DDB",IF((MAX(0,MIN($I481,IF(OR($E481="",Settings!$B$3=""),0,DATEDIF($E481,EOMONTH(Settings!$B$3,0)+1,"m")))))=0,0,VDB($F481,$G481,$I481,0,(MAX(0,MIN($I481,IF(OR($E481="",Settings!$B$3=""),0,DATEDIF($E481,EOMONTH(Settings!$B$3,0)+1,"m"))))),2,TRUE)),0)))</f>
        <v/>
      </c>
      <c r="R481" s="13">
        <f>IF($A481="","",MAX(0,$F481-$Q481))</f>
        <v/>
      </c>
    </row>
    <row r="482">
      <c r="A482" s="12" t="n"/>
      <c r="B482" s="12" t="n"/>
      <c r="C482" s="12" t="n"/>
      <c r="D482" s="14" t="n"/>
      <c r="E482" s="14" t="n"/>
      <c r="F482" s="13" t="n"/>
      <c r="G482" s="13" t="n"/>
      <c r="H482" s="12" t="n"/>
      <c r="I482" s="12">
        <f>IF($H482="","",$H482*12)</f>
        <v/>
      </c>
      <c r="J482" s="12" t="n"/>
      <c r="K482" s="12" t="n"/>
      <c r="L482" s="12" t="n"/>
      <c r="M482" s="12" t="n"/>
      <c r="N482" s="12" t="n"/>
      <c r="O482" s="12" t="n"/>
      <c r="P482" s="13">
        <f>IF($A482="","",IF($J482="SL",IF(AND((MAX(0,MIN($I482,IF(OR($E482="",Settings!$B$3=""),0,DATEDIF($E482,EOMONTH(Settings!$B$3,0)+1,"m")))))&gt;0,(MAX(0,MIN($I482,IF(OR($E482="",Settings!$B$3=""),0,DATEDIF($E482,EOMONTH(Settings!$B$3,0)+1,"m")))))&lt;=$I482),(IFERROR(($F482-$G482)/$I482,0)),0),IF($J482="DDB",IF((MAX(0,MIN($I482,IF(OR($E482="",Settings!$B$3=""),0,DATEDIF($E482,EOMONTH(Settings!$B$3,0)+1,"m")))))=0,0,VDB($F482,$G482,$I482,(MAX(0,MIN($I482,IF(OR($E482="",Settings!$B$3=""),0,DATEDIF($E482,EOMONTH(Settings!$B$3,0)+1,"m")))))-1,(MAX(0,MIN($I482,IF(OR($E482="",Settings!$B$3=""),0,DATEDIF($E482,EOMONTH(Settings!$B$3,0)+1,"m"))))),2,TRUE)),0)))</f>
        <v/>
      </c>
      <c r="Q482" s="13">
        <f>IF($A482="","",IF($J482="SL",(MAX(0,MIN($I482,IF(OR($E482="",Settings!$B$3=""),0,DATEDIF($E482,EOMONTH(Settings!$B$3,0)+1,"m")))))*(IFERROR(($F482-$G482)/$I482,0)),IF($J482="DDB",IF((MAX(0,MIN($I482,IF(OR($E482="",Settings!$B$3=""),0,DATEDIF($E482,EOMONTH(Settings!$B$3,0)+1,"m")))))=0,0,VDB($F482,$G482,$I482,0,(MAX(0,MIN($I482,IF(OR($E482="",Settings!$B$3=""),0,DATEDIF($E482,EOMONTH(Settings!$B$3,0)+1,"m"))))),2,TRUE)),0)))</f>
        <v/>
      </c>
      <c r="R482" s="13">
        <f>IF($A482="","",MAX(0,$F482-$Q482))</f>
        <v/>
      </c>
    </row>
    <row r="483">
      <c r="A483" s="12" t="n"/>
      <c r="B483" s="12" t="n"/>
      <c r="C483" s="12" t="n"/>
      <c r="D483" s="14" t="n"/>
      <c r="E483" s="14" t="n"/>
      <c r="F483" s="13" t="n"/>
      <c r="G483" s="13" t="n"/>
      <c r="H483" s="12" t="n"/>
      <c r="I483" s="12">
        <f>IF($H483="","",$H483*12)</f>
        <v/>
      </c>
      <c r="J483" s="12" t="n"/>
      <c r="K483" s="12" t="n"/>
      <c r="L483" s="12" t="n"/>
      <c r="M483" s="12" t="n"/>
      <c r="N483" s="12" t="n"/>
      <c r="O483" s="12" t="n"/>
      <c r="P483" s="13">
        <f>IF($A483="","",IF($J483="SL",IF(AND((MAX(0,MIN($I483,IF(OR($E483="",Settings!$B$3=""),0,DATEDIF($E483,EOMONTH(Settings!$B$3,0)+1,"m")))))&gt;0,(MAX(0,MIN($I483,IF(OR($E483="",Settings!$B$3=""),0,DATEDIF($E483,EOMONTH(Settings!$B$3,0)+1,"m")))))&lt;=$I483),(IFERROR(($F483-$G483)/$I483,0)),0),IF($J483="DDB",IF((MAX(0,MIN($I483,IF(OR($E483="",Settings!$B$3=""),0,DATEDIF($E483,EOMONTH(Settings!$B$3,0)+1,"m")))))=0,0,VDB($F483,$G483,$I483,(MAX(0,MIN($I483,IF(OR($E483="",Settings!$B$3=""),0,DATEDIF($E483,EOMONTH(Settings!$B$3,0)+1,"m")))))-1,(MAX(0,MIN($I483,IF(OR($E483="",Settings!$B$3=""),0,DATEDIF($E483,EOMONTH(Settings!$B$3,0)+1,"m"))))),2,TRUE)),0)))</f>
        <v/>
      </c>
      <c r="Q483" s="13">
        <f>IF($A483="","",IF($J483="SL",(MAX(0,MIN($I483,IF(OR($E483="",Settings!$B$3=""),0,DATEDIF($E483,EOMONTH(Settings!$B$3,0)+1,"m")))))*(IFERROR(($F483-$G483)/$I483,0)),IF($J483="DDB",IF((MAX(0,MIN($I483,IF(OR($E483="",Settings!$B$3=""),0,DATEDIF($E483,EOMONTH(Settings!$B$3,0)+1,"m")))))=0,0,VDB($F483,$G483,$I483,0,(MAX(0,MIN($I483,IF(OR($E483="",Settings!$B$3=""),0,DATEDIF($E483,EOMONTH(Settings!$B$3,0)+1,"m"))))),2,TRUE)),0)))</f>
        <v/>
      </c>
      <c r="R483" s="13">
        <f>IF($A483="","",MAX(0,$F483-$Q483))</f>
        <v/>
      </c>
    </row>
    <row r="484">
      <c r="A484" s="12" t="n"/>
      <c r="B484" s="12" t="n"/>
      <c r="C484" s="12" t="n"/>
      <c r="D484" s="14" t="n"/>
      <c r="E484" s="14" t="n"/>
      <c r="F484" s="13" t="n"/>
      <c r="G484" s="13" t="n"/>
      <c r="H484" s="12" t="n"/>
      <c r="I484" s="12">
        <f>IF($H484="","",$H484*12)</f>
        <v/>
      </c>
      <c r="J484" s="12" t="n"/>
      <c r="K484" s="12" t="n"/>
      <c r="L484" s="12" t="n"/>
      <c r="M484" s="12" t="n"/>
      <c r="N484" s="12" t="n"/>
      <c r="O484" s="12" t="n"/>
      <c r="P484" s="13">
        <f>IF($A484="","",IF($J484="SL",IF(AND((MAX(0,MIN($I484,IF(OR($E484="",Settings!$B$3=""),0,DATEDIF($E484,EOMONTH(Settings!$B$3,0)+1,"m")))))&gt;0,(MAX(0,MIN($I484,IF(OR($E484="",Settings!$B$3=""),0,DATEDIF($E484,EOMONTH(Settings!$B$3,0)+1,"m")))))&lt;=$I484),(IFERROR(($F484-$G484)/$I484,0)),0),IF($J484="DDB",IF((MAX(0,MIN($I484,IF(OR($E484="",Settings!$B$3=""),0,DATEDIF($E484,EOMONTH(Settings!$B$3,0)+1,"m")))))=0,0,VDB($F484,$G484,$I484,(MAX(0,MIN($I484,IF(OR($E484="",Settings!$B$3=""),0,DATEDIF($E484,EOMONTH(Settings!$B$3,0)+1,"m")))))-1,(MAX(0,MIN($I484,IF(OR($E484="",Settings!$B$3=""),0,DATEDIF($E484,EOMONTH(Settings!$B$3,0)+1,"m"))))),2,TRUE)),0)))</f>
        <v/>
      </c>
      <c r="Q484" s="13">
        <f>IF($A484="","",IF($J484="SL",(MAX(0,MIN($I484,IF(OR($E484="",Settings!$B$3=""),0,DATEDIF($E484,EOMONTH(Settings!$B$3,0)+1,"m")))))*(IFERROR(($F484-$G484)/$I484,0)),IF($J484="DDB",IF((MAX(0,MIN($I484,IF(OR($E484="",Settings!$B$3=""),0,DATEDIF($E484,EOMONTH(Settings!$B$3,0)+1,"m")))))=0,0,VDB($F484,$G484,$I484,0,(MAX(0,MIN($I484,IF(OR($E484="",Settings!$B$3=""),0,DATEDIF($E484,EOMONTH(Settings!$B$3,0)+1,"m"))))),2,TRUE)),0)))</f>
        <v/>
      </c>
      <c r="R484" s="13">
        <f>IF($A484="","",MAX(0,$F484-$Q484))</f>
        <v/>
      </c>
    </row>
    <row r="485">
      <c r="A485" s="12" t="n"/>
      <c r="B485" s="12" t="n"/>
      <c r="C485" s="12" t="n"/>
      <c r="D485" s="14" t="n"/>
      <c r="E485" s="14" t="n"/>
      <c r="F485" s="13" t="n"/>
      <c r="G485" s="13" t="n"/>
      <c r="H485" s="12" t="n"/>
      <c r="I485" s="12">
        <f>IF($H485="","",$H485*12)</f>
        <v/>
      </c>
      <c r="J485" s="12" t="n"/>
      <c r="K485" s="12" t="n"/>
      <c r="L485" s="12" t="n"/>
      <c r="M485" s="12" t="n"/>
      <c r="N485" s="12" t="n"/>
      <c r="O485" s="12" t="n"/>
      <c r="P485" s="13">
        <f>IF($A485="","",IF($J485="SL",IF(AND((MAX(0,MIN($I485,IF(OR($E485="",Settings!$B$3=""),0,DATEDIF($E485,EOMONTH(Settings!$B$3,0)+1,"m")))))&gt;0,(MAX(0,MIN($I485,IF(OR($E485="",Settings!$B$3=""),0,DATEDIF($E485,EOMONTH(Settings!$B$3,0)+1,"m")))))&lt;=$I485),(IFERROR(($F485-$G485)/$I485,0)),0),IF($J485="DDB",IF((MAX(0,MIN($I485,IF(OR($E485="",Settings!$B$3=""),0,DATEDIF($E485,EOMONTH(Settings!$B$3,0)+1,"m")))))=0,0,VDB($F485,$G485,$I485,(MAX(0,MIN($I485,IF(OR($E485="",Settings!$B$3=""),0,DATEDIF($E485,EOMONTH(Settings!$B$3,0)+1,"m")))))-1,(MAX(0,MIN($I485,IF(OR($E485="",Settings!$B$3=""),0,DATEDIF($E485,EOMONTH(Settings!$B$3,0)+1,"m"))))),2,TRUE)),0)))</f>
        <v/>
      </c>
      <c r="Q485" s="13">
        <f>IF($A485="","",IF($J485="SL",(MAX(0,MIN($I485,IF(OR($E485="",Settings!$B$3=""),0,DATEDIF($E485,EOMONTH(Settings!$B$3,0)+1,"m")))))*(IFERROR(($F485-$G485)/$I485,0)),IF($J485="DDB",IF((MAX(0,MIN($I485,IF(OR($E485="",Settings!$B$3=""),0,DATEDIF($E485,EOMONTH(Settings!$B$3,0)+1,"m")))))=0,0,VDB($F485,$G485,$I485,0,(MAX(0,MIN($I485,IF(OR($E485="",Settings!$B$3=""),0,DATEDIF($E485,EOMONTH(Settings!$B$3,0)+1,"m"))))),2,TRUE)),0)))</f>
        <v/>
      </c>
      <c r="R485" s="13">
        <f>IF($A485="","",MAX(0,$F485-$Q485))</f>
        <v/>
      </c>
    </row>
    <row r="486">
      <c r="A486" s="12" t="n"/>
      <c r="B486" s="12" t="n"/>
      <c r="C486" s="12" t="n"/>
      <c r="D486" s="14" t="n"/>
      <c r="E486" s="14" t="n"/>
      <c r="F486" s="13" t="n"/>
      <c r="G486" s="13" t="n"/>
      <c r="H486" s="12" t="n"/>
      <c r="I486" s="12">
        <f>IF($H486="","",$H486*12)</f>
        <v/>
      </c>
      <c r="J486" s="12" t="n"/>
      <c r="K486" s="12" t="n"/>
      <c r="L486" s="12" t="n"/>
      <c r="M486" s="12" t="n"/>
      <c r="N486" s="12" t="n"/>
      <c r="O486" s="12" t="n"/>
      <c r="P486" s="13">
        <f>IF($A486="","",IF($J486="SL",IF(AND((MAX(0,MIN($I486,IF(OR($E486="",Settings!$B$3=""),0,DATEDIF($E486,EOMONTH(Settings!$B$3,0)+1,"m")))))&gt;0,(MAX(0,MIN($I486,IF(OR($E486="",Settings!$B$3=""),0,DATEDIF($E486,EOMONTH(Settings!$B$3,0)+1,"m")))))&lt;=$I486),(IFERROR(($F486-$G486)/$I486,0)),0),IF($J486="DDB",IF((MAX(0,MIN($I486,IF(OR($E486="",Settings!$B$3=""),0,DATEDIF($E486,EOMONTH(Settings!$B$3,0)+1,"m")))))=0,0,VDB($F486,$G486,$I486,(MAX(0,MIN($I486,IF(OR($E486="",Settings!$B$3=""),0,DATEDIF($E486,EOMONTH(Settings!$B$3,0)+1,"m")))))-1,(MAX(0,MIN($I486,IF(OR($E486="",Settings!$B$3=""),0,DATEDIF($E486,EOMONTH(Settings!$B$3,0)+1,"m"))))),2,TRUE)),0)))</f>
        <v/>
      </c>
      <c r="Q486" s="13">
        <f>IF($A486="","",IF($J486="SL",(MAX(0,MIN($I486,IF(OR($E486="",Settings!$B$3=""),0,DATEDIF($E486,EOMONTH(Settings!$B$3,0)+1,"m")))))*(IFERROR(($F486-$G486)/$I486,0)),IF($J486="DDB",IF((MAX(0,MIN($I486,IF(OR($E486="",Settings!$B$3=""),0,DATEDIF($E486,EOMONTH(Settings!$B$3,0)+1,"m")))))=0,0,VDB($F486,$G486,$I486,0,(MAX(0,MIN($I486,IF(OR($E486="",Settings!$B$3=""),0,DATEDIF($E486,EOMONTH(Settings!$B$3,0)+1,"m"))))),2,TRUE)),0)))</f>
        <v/>
      </c>
      <c r="R486" s="13">
        <f>IF($A486="","",MAX(0,$F486-$Q486))</f>
        <v/>
      </c>
    </row>
    <row r="487">
      <c r="A487" s="12" t="n"/>
      <c r="B487" s="12" t="n"/>
      <c r="C487" s="12" t="n"/>
      <c r="D487" s="14" t="n"/>
      <c r="E487" s="14" t="n"/>
      <c r="F487" s="13" t="n"/>
      <c r="G487" s="13" t="n"/>
      <c r="H487" s="12" t="n"/>
      <c r="I487" s="12">
        <f>IF($H487="","",$H487*12)</f>
        <v/>
      </c>
      <c r="J487" s="12" t="n"/>
      <c r="K487" s="12" t="n"/>
      <c r="L487" s="12" t="n"/>
      <c r="M487" s="12" t="n"/>
      <c r="N487" s="12" t="n"/>
      <c r="O487" s="12" t="n"/>
      <c r="P487" s="13">
        <f>IF($A487="","",IF($J487="SL",IF(AND((MAX(0,MIN($I487,IF(OR($E487="",Settings!$B$3=""),0,DATEDIF($E487,EOMONTH(Settings!$B$3,0)+1,"m")))))&gt;0,(MAX(0,MIN($I487,IF(OR($E487="",Settings!$B$3=""),0,DATEDIF($E487,EOMONTH(Settings!$B$3,0)+1,"m")))))&lt;=$I487),(IFERROR(($F487-$G487)/$I487,0)),0),IF($J487="DDB",IF((MAX(0,MIN($I487,IF(OR($E487="",Settings!$B$3=""),0,DATEDIF($E487,EOMONTH(Settings!$B$3,0)+1,"m")))))=0,0,VDB($F487,$G487,$I487,(MAX(0,MIN($I487,IF(OR($E487="",Settings!$B$3=""),0,DATEDIF($E487,EOMONTH(Settings!$B$3,0)+1,"m")))))-1,(MAX(0,MIN($I487,IF(OR($E487="",Settings!$B$3=""),0,DATEDIF($E487,EOMONTH(Settings!$B$3,0)+1,"m"))))),2,TRUE)),0)))</f>
        <v/>
      </c>
      <c r="Q487" s="13">
        <f>IF($A487="","",IF($J487="SL",(MAX(0,MIN($I487,IF(OR($E487="",Settings!$B$3=""),0,DATEDIF($E487,EOMONTH(Settings!$B$3,0)+1,"m")))))*(IFERROR(($F487-$G487)/$I487,0)),IF($J487="DDB",IF((MAX(0,MIN($I487,IF(OR($E487="",Settings!$B$3=""),0,DATEDIF($E487,EOMONTH(Settings!$B$3,0)+1,"m")))))=0,0,VDB($F487,$G487,$I487,0,(MAX(0,MIN($I487,IF(OR($E487="",Settings!$B$3=""),0,DATEDIF($E487,EOMONTH(Settings!$B$3,0)+1,"m"))))),2,TRUE)),0)))</f>
        <v/>
      </c>
      <c r="R487" s="13">
        <f>IF($A487="","",MAX(0,$F487-$Q487))</f>
        <v/>
      </c>
    </row>
    <row r="488">
      <c r="A488" s="12" t="n"/>
      <c r="B488" s="12" t="n"/>
      <c r="C488" s="12" t="n"/>
      <c r="D488" s="14" t="n"/>
      <c r="E488" s="14" t="n"/>
      <c r="F488" s="13" t="n"/>
      <c r="G488" s="13" t="n"/>
      <c r="H488" s="12" t="n"/>
      <c r="I488" s="12">
        <f>IF($H488="","",$H488*12)</f>
        <v/>
      </c>
      <c r="J488" s="12" t="n"/>
      <c r="K488" s="12" t="n"/>
      <c r="L488" s="12" t="n"/>
      <c r="M488" s="12" t="n"/>
      <c r="N488" s="12" t="n"/>
      <c r="O488" s="12" t="n"/>
      <c r="P488" s="13">
        <f>IF($A488="","",IF($J488="SL",IF(AND((MAX(0,MIN($I488,IF(OR($E488="",Settings!$B$3=""),0,DATEDIF($E488,EOMONTH(Settings!$B$3,0)+1,"m")))))&gt;0,(MAX(0,MIN($I488,IF(OR($E488="",Settings!$B$3=""),0,DATEDIF($E488,EOMONTH(Settings!$B$3,0)+1,"m")))))&lt;=$I488),(IFERROR(($F488-$G488)/$I488,0)),0),IF($J488="DDB",IF((MAX(0,MIN($I488,IF(OR($E488="",Settings!$B$3=""),0,DATEDIF($E488,EOMONTH(Settings!$B$3,0)+1,"m")))))=0,0,VDB($F488,$G488,$I488,(MAX(0,MIN($I488,IF(OR($E488="",Settings!$B$3=""),0,DATEDIF($E488,EOMONTH(Settings!$B$3,0)+1,"m")))))-1,(MAX(0,MIN($I488,IF(OR($E488="",Settings!$B$3=""),0,DATEDIF($E488,EOMONTH(Settings!$B$3,0)+1,"m"))))),2,TRUE)),0)))</f>
        <v/>
      </c>
      <c r="Q488" s="13">
        <f>IF($A488="","",IF($J488="SL",(MAX(0,MIN($I488,IF(OR($E488="",Settings!$B$3=""),0,DATEDIF($E488,EOMONTH(Settings!$B$3,0)+1,"m")))))*(IFERROR(($F488-$G488)/$I488,0)),IF($J488="DDB",IF((MAX(0,MIN($I488,IF(OR($E488="",Settings!$B$3=""),0,DATEDIF($E488,EOMONTH(Settings!$B$3,0)+1,"m")))))=0,0,VDB($F488,$G488,$I488,0,(MAX(0,MIN($I488,IF(OR($E488="",Settings!$B$3=""),0,DATEDIF($E488,EOMONTH(Settings!$B$3,0)+1,"m"))))),2,TRUE)),0)))</f>
        <v/>
      </c>
      <c r="R488" s="13">
        <f>IF($A488="","",MAX(0,$F488-$Q488))</f>
        <v/>
      </c>
    </row>
    <row r="489">
      <c r="A489" s="12" t="n"/>
      <c r="B489" s="12" t="n"/>
      <c r="C489" s="12" t="n"/>
      <c r="D489" s="14" t="n"/>
      <c r="E489" s="14" t="n"/>
      <c r="F489" s="13" t="n"/>
      <c r="G489" s="13" t="n"/>
      <c r="H489" s="12" t="n"/>
      <c r="I489" s="12">
        <f>IF($H489="","",$H489*12)</f>
        <v/>
      </c>
      <c r="J489" s="12" t="n"/>
      <c r="K489" s="12" t="n"/>
      <c r="L489" s="12" t="n"/>
      <c r="M489" s="12" t="n"/>
      <c r="N489" s="12" t="n"/>
      <c r="O489" s="12" t="n"/>
      <c r="P489" s="13">
        <f>IF($A489="","",IF($J489="SL",IF(AND((MAX(0,MIN($I489,IF(OR($E489="",Settings!$B$3=""),0,DATEDIF($E489,EOMONTH(Settings!$B$3,0)+1,"m")))))&gt;0,(MAX(0,MIN($I489,IF(OR($E489="",Settings!$B$3=""),0,DATEDIF($E489,EOMONTH(Settings!$B$3,0)+1,"m")))))&lt;=$I489),(IFERROR(($F489-$G489)/$I489,0)),0),IF($J489="DDB",IF((MAX(0,MIN($I489,IF(OR($E489="",Settings!$B$3=""),0,DATEDIF($E489,EOMONTH(Settings!$B$3,0)+1,"m")))))=0,0,VDB($F489,$G489,$I489,(MAX(0,MIN($I489,IF(OR($E489="",Settings!$B$3=""),0,DATEDIF($E489,EOMONTH(Settings!$B$3,0)+1,"m")))))-1,(MAX(0,MIN($I489,IF(OR($E489="",Settings!$B$3=""),0,DATEDIF($E489,EOMONTH(Settings!$B$3,0)+1,"m"))))),2,TRUE)),0)))</f>
        <v/>
      </c>
      <c r="Q489" s="13">
        <f>IF($A489="","",IF($J489="SL",(MAX(0,MIN($I489,IF(OR($E489="",Settings!$B$3=""),0,DATEDIF($E489,EOMONTH(Settings!$B$3,0)+1,"m")))))*(IFERROR(($F489-$G489)/$I489,0)),IF($J489="DDB",IF((MAX(0,MIN($I489,IF(OR($E489="",Settings!$B$3=""),0,DATEDIF($E489,EOMONTH(Settings!$B$3,0)+1,"m")))))=0,0,VDB($F489,$G489,$I489,0,(MAX(0,MIN($I489,IF(OR($E489="",Settings!$B$3=""),0,DATEDIF($E489,EOMONTH(Settings!$B$3,0)+1,"m"))))),2,TRUE)),0)))</f>
        <v/>
      </c>
      <c r="R489" s="13">
        <f>IF($A489="","",MAX(0,$F489-$Q489))</f>
        <v/>
      </c>
    </row>
    <row r="490">
      <c r="A490" s="12" t="n"/>
      <c r="B490" s="12" t="n"/>
      <c r="C490" s="12" t="n"/>
      <c r="D490" s="14" t="n"/>
      <c r="E490" s="14" t="n"/>
      <c r="F490" s="13" t="n"/>
      <c r="G490" s="13" t="n"/>
      <c r="H490" s="12" t="n"/>
      <c r="I490" s="12">
        <f>IF($H490="","",$H490*12)</f>
        <v/>
      </c>
      <c r="J490" s="12" t="n"/>
      <c r="K490" s="12" t="n"/>
      <c r="L490" s="12" t="n"/>
      <c r="M490" s="12" t="n"/>
      <c r="N490" s="12" t="n"/>
      <c r="O490" s="12" t="n"/>
      <c r="P490" s="13">
        <f>IF($A490="","",IF($J490="SL",IF(AND((MAX(0,MIN($I490,IF(OR($E490="",Settings!$B$3=""),0,DATEDIF($E490,EOMONTH(Settings!$B$3,0)+1,"m")))))&gt;0,(MAX(0,MIN($I490,IF(OR($E490="",Settings!$B$3=""),0,DATEDIF($E490,EOMONTH(Settings!$B$3,0)+1,"m")))))&lt;=$I490),(IFERROR(($F490-$G490)/$I490,0)),0),IF($J490="DDB",IF((MAX(0,MIN($I490,IF(OR($E490="",Settings!$B$3=""),0,DATEDIF($E490,EOMONTH(Settings!$B$3,0)+1,"m")))))=0,0,VDB($F490,$G490,$I490,(MAX(0,MIN($I490,IF(OR($E490="",Settings!$B$3=""),0,DATEDIF($E490,EOMONTH(Settings!$B$3,0)+1,"m")))))-1,(MAX(0,MIN($I490,IF(OR($E490="",Settings!$B$3=""),0,DATEDIF($E490,EOMONTH(Settings!$B$3,0)+1,"m"))))),2,TRUE)),0)))</f>
        <v/>
      </c>
      <c r="Q490" s="13">
        <f>IF($A490="","",IF($J490="SL",(MAX(0,MIN($I490,IF(OR($E490="",Settings!$B$3=""),0,DATEDIF($E490,EOMONTH(Settings!$B$3,0)+1,"m")))))*(IFERROR(($F490-$G490)/$I490,0)),IF($J490="DDB",IF((MAX(0,MIN($I490,IF(OR($E490="",Settings!$B$3=""),0,DATEDIF($E490,EOMONTH(Settings!$B$3,0)+1,"m")))))=0,0,VDB($F490,$G490,$I490,0,(MAX(0,MIN($I490,IF(OR($E490="",Settings!$B$3=""),0,DATEDIF($E490,EOMONTH(Settings!$B$3,0)+1,"m"))))),2,TRUE)),0)))</f>
        <v/>
      </c>
      <c r="R490" s="13">
        <f>IF($A490="","",MAX(0,$F490-$Q490))</f>
        <v/>
      </c>
    </row>
    <row r="491">
      <c r="A491" s="12" t="n"/>
      <c r="B491" s="12" t="n"/>
      <c r="C491" s="12" t="n"/>
      <c r="D491" s="14" t="n"/>
      <c r="E491" s="14" t="n"/>
      <c r="F491" s="13" t="n"/>
      <c r="G491" s="13" t="n"/>
      <c r="H491" s="12" t="n"/>
      <c r="I491" s="12">
        <f>IF($H491="","",$H491*12)</f>
        <v/>
      </c>
      <c r="J491" s="12" t="n"/>
      <c r="K491" s="12" t="n"/>
      <c r="L491" s="12" t="n"/>
      <c r="M491" s="12" t="n"/>
      <c r="N491" s="12" t="n"/>
      <c r="O491" s="12" t="n"/>
      <c r="P491" s="13">
        <f>IF($A491="","",IF($J491="SL",IF(AND((MAX(0,MIN($I491,IF(OR($E491="",Settings!$B$3=""),0,DATEDIF($E491,EOMONTH(Settings!$B$3,0)+1,"m")))))&gt;0,(MAX(0,MIN($I491,IF(OR($E491="",Settings!$B$3=""),0,DATEDIF($E491,EOMONTH(Settings!$B$3,0)+1,"m")))))&lt;=$I491),(IFERROR(($F491-$G491)/$I491,0)),0),IF($J491="DDB",IF((MAX(0,MIN($I491,IF(OR($E491="",Settings!$B$3=""),0,DATEDIF($E491,EOMONTH(Settings!$B$3,0)+1,"m")))))=0,0,VDB($F491,$G491,$I491,(MAX(0,MIN($I491,IF(OR($E491="",Settings!$B$3=""),0,DATEDIF($E491,EOMONTH(Settings!$B$3,0)+1,"m")))))-1,(MAX(0,MIN($I491,IF(OR($E491="",Settings!$B$3=""),0,DATEDIF($E491,EOMONTH(Settings!$B$3,0)+1,"m"))))),2,TRUE)),0)))</f>
        <v/>
      </c>
      <c r="Q491" s="13">
        <f>IF($A491="","",IF($J491="SL",(MAX(0,MIN($I491,IF(OR($E491="",Settings!$B$3=""),0,DATEDIF($E491,EOMONTH(Settings!$B$3,0)+1,"m")))))*(IFERROR(($F491-$G491)/$I491,0)),IF($J491="DDB",IF((MAX(0,MIN($I491,IF(OR($E491="",Settings!$B$3=""),0,DATEDIF($E491,EOMONTH(Settings!$B$3,0)+1,"m")))))=0,0,VDB($F491,$G491,$I491,0,(MAX(0,MIN($I491,IF(OR($E491="",Settings!$B$3=""),0,DATEDIF($E491,EOMONTH(Settings!$B$3,0)+1,"m"))))),2,TRUE)),0)))</f>
        <v/>
      </c>
      <c r="R491" s="13">
        <f>IF($A491="","",MAX(0,$F491-$Q491))</f>
        <v/>
      </c>
    </row>
    <row r="492">
      <c r="A492" s="12" t="n"/>
      <c r="B492" s="12" t="n"/>
      <c r="C492" s="12" t="n"/>
      <c r="D492" s="14" t="n"/>
      <c r="E492" s="14" t="n"/>
      <c r="F492" s="13" t="n"/>
      <c r="G492" s="13" t="n"/>
      <c r="H492" s="12" t="n"/>
      <c r="I492" s="12">
        <f>IF($H492="","",$H492*12)</f>
        <v/>
      </c>
      <c r="J492" s="12" t="n"/>
      <c r="K492" s="12" t="n"/>
      <c r="L492" s="12" t="n"/>
      <c r="M492" s="12" t="n"/>
      <c r="N492" s="12" t="n"/>
      <c r="O492" s="12" t="n"/>
      <c r="P492" s="13">
        <f>IF($A492="","",IF($J492="SL",IF(AND((MAX(0,MIN($I492,IF(OR($E492="",Settings!$B$3=""),0,DATEDIF($E492,EOMONTH(Settings!$B$3,0)+1,"m")))))&gt;0,(MAX(0,MIN($I492,IF(OR($E492="",Settings!$B$3=""),0,DATEDIF($E492,EOMONTH(Settings!$B$3,0)+1,"m")))))&lt;=$I492),(IFERROR(($F492-$G492)/$I492,0)),0),IF($J492="DDB",IF((MAX(0,MIN($I492,IF(OR($E492="",Settings!$B$3=""),0,DATEDIF($E492,EOMONTH(Settings!$B$3,0)+1,"m")))))=0,0,VDB($F492,$G492,$I492,(MAX(0,MIN($I492,IF(OR($E492="",Settings!$B$3=""),0,DATEDIF($E492,EOMONTH(Settings!$B$3,0)+1,"m")))))-1,(MAX(0,MIN($I492,IF(OR($E492="",Settings!$B$3=""),0,DATEDIF($E492,EOMONTH(Settings!$B$3,0)+1,"m"))))),2,TRUE)),0)))</f>
        <v/>
      </c>
      <c r="Q492" s="13">
        <f>IF($A492="","",IF($J492="SL",(MAX(0,MIN($I492,IF(OR($E492="",Settings!$B$3=""),0,DATEDIF($E492,EOMONTH(Settings!$B$3,0)+1,"m")))))*(IFERROR(($F492-$G492)/$I492,0)),IF($J492="DDB",IF((MAX(0,MIN($I492,IF(OR($E492="",Settings!$B$3=""),0,DATEDIF($E492,EOMONTH(Settings!$B$3,0)+1,"m")))))=0,0,VDB($F492,$G492,$I492,0,(MAX(0,MIN($I492,IF(OR($E492="",Settings!$B$3=""),0,DATEDIF($E492,EOMONTH(Settings!$B$3,0)+1,"m"))))),2,TRUE)),0)))</f>
        <v/>
      </c>
      <c r="R492" s="13">
        <f>IF($A492="","",MAX(0,$F492-$Q492))</f>
        <v/>
      </c>
    </row>
    <row r="493">
      <c r="A493" s="12" t="n"/>
      <c r="B493" s="12" t="n"/>
      <c r="C493" s="12" t="n"/>
      <c r="D493" s="14" t="n"/>
      <c r="E493" s="14" t="n"/>
      <c r="F493" s="13" t="n"/>
      <c r="G493" s="13" t="n"/>
      <c r="H493" s="12" t="n"/>
      <c r="I493" s="12">
        <f>IF($H493="","",$H493*12)</f>
        <v/>
      </c>
      <c r="J493" s="12" t="n"/>
      <c r="K493" s="12" t="n"/>
      <c r="L493" s="12" t="n"/>
      <c r="M493" s="12" t="n"/>
      <c r="N493" s="12" t="n"/>
      <c r="O493" s="12" t="n"/>
      <c r="P493" s="13">
        <f>IF($A493="","",IF($J493="SL",IF(AND((MAX(0,MIN($I493,IF(OR($E493="",Settings!$B$3=""),0,DATEDIF($E493,EOMONTH(Settings!$B$3,0)+1,"m")))))&gt;0,(MAX(0,MIN($I493,IF(OR($E493="",Settings!$B$3=""),0,DATEDIF($E493,EOMONTH(Settings!$B$3,0)+1,"m")))))&lt;=$I493),(IFERROR(($F493-$G493)/$I493,0)),0),IF($J493="DDB",IF((MAX(0,MIN($I493,IF(OR($E493="",Settings!$B$3=""),0,DATEDIF($E493,EOMONTH(Settings!$B$3,0)+1,"m")))))=0,0,VDB($F493,$G493,$I493,(MAX(0,MIN($I493,IF(OR($E493="",Settings!$B$3=""),0,DATEDIF($E493,EOMONTH(Settings!$B$3,0)+1,"m")))))-1,(MAX(0,MIN($I493,IF(OR($E493="",Settings!$B$3=""),0,DATEDIF($E493,EOMONTH(Settings!$B$3,0)+1,"m"))))),2,TRUE)),0)))</f>
        <v/>
      </c>
      <c r="Q493" s="13">
        <f>IF($A493="","",IF($J493="SL",(MAX(0,MIN($I493,IF(OR($E493="",Settings!$B$3=""),0,DATEDIF($E493,EOMONTH(Settings!$B$3,0)+1,"m")))))*(IFERROR(($F493-$G493)/$I493,0)),IF($J493="DDB",IF((MAX(0,MIN($I493,IF(OR($E493="",Settings!$B$3=""),0,DATEDIF($E493,EOMONTH(Settings!$B$3,0)+1,"m")))))=0,0,VDB($F493,$G493,$I493,0,(MAX(0,MIN($I493,IF(OR($E493="",Settings!$B$3=""),0,DATEDIF($E493,EOMONTH(Settings!$B$3,0)+1,"m"))))),2,TRUE)),0)))</f>
        <v/>
      </c>
      <c r="R493" s="13">
        <f>IF($A493="","",MAX(0,$F493-$Q493))</f>
        <v/>
      </c>
    </row>
    <row r="494">
      <c r="A494" s="12" t="n"/>
      <c r="B494" s="12" t="n"/>
      <c r="C494" s="12" t="n"/>
      <c r="D494" s="14" t="n"/>
      <c r="E494" s="14" t="n"/>
      <c r="F494" s="13" t="n"/>
      <c r="G494" s="13" t="n"/>
      <c r="H494" s="12" t="n"/>
      <c r="I494" s="12">
        <f>IF($H494="","",$H494*12)</f>
        <v/>
      </c>
      <c r="J494" s="12" t="n"/>
      <c r="K494" s="12" t="n"/>
      <c r="L494" s="12" t="n"/>
      <c r="M494" s="12" t="n"/>
      <c r="N494" s="12" t="n"/>
      <c r="O494" s="12" t="n"/>
      <c r="P494" s="13">
        <f>IF($A494="","",IF($J494="SL",IF(AND((MAX(0,MIN($I494,IF(OR($E494="",Settings!$B$3=""),0,DATEDIF($E494,EOMONTH(Settings!$B$3,0)+1,"m")))))&gt;0,(MAX(0,MIN($I494,IF(OR($E494="",Settings!$B$3=""),0,DATEDIF($E494,EOMONTH(Settings!$B$3,0)+1,"m")))))&lt;=$I494),(IFERROR(($F494-$G494)/$I494,0)),0),IF($J494="DDB",IF((MAX(0,MIN($I494,IF(OR($E494="",Settings!$B$3=""),0,DATEDIF($E494,EOMONTH(Settings!$B$3,0)+1,"m")))))=0,0,VDB($F494,$G494,$I494,(MAX(0,MIN($I494,IF(OR($E494="",Settings!$B$3=""),0,DATEDIF($E494,EOMONTH(Settings!$B$3,0)+1,"m")))))-1,(MAX(0,MIN($I494,IF(OR($E494="",Settings!$B$3=""),0,DATEDIF($E494,EOMONTH(Settings!$B$3,0)+1,"m"))))),2,TRUE)),0)))</f>
        <v/>
      </c>
      <c r="Q494" s="13">
        <f>IF($A494="","",IF($J494="SL",(MAX(0,MIN($I494,IF(OR($E494="",Settings!$B$3=""),0,DATEDIF($E494,EOMONTH(Settings!$B$3,0)+1,"m")))))*(IFERROR(($F494-$G494)/$I494,0)),IF($J494="DDB",IF((MAX(0,MIN($I494,IF(OR($E494="",Settings!$B$3=""),0,DATEDIF($E494,EOMONTH(Settings!$B$3,0)+1,"m")))))=0,0,VDB($F494,$G494,$I494,0,(MAX(0,MIN($I494,IF(OR($E494="",Settings!$B$3=""),0,DATEDIF($E494,EOMONTH(Settings!$B$3,0)+1,"m"))))),2,TRUE)),0)))</f>
        <v/>
      </c>
      <c r="R494" s="13">
        <f>IF($A494="","",MAX(0,$F494-$Q494))</f>
        <v/>
      </c>
    </row>
    <row r="495">
      <c r="A495" s="12" t="n"/>
      <c r="B495" s="12" t="n"/>
      <c r="C495" s="12" t="n"/>
      <c r="D495" s="14" t="n"/>
      <c r="E495" s="14" t="n"/>
      <c r="F495" s="13" t="n"/>
      <c r="G495" s="13" t="n"/>
      <c r="H495" s="12" t="n"/>
      <c r="I495" s="12">
        <f>IF($H495="","",$H495*12)</f>
        <v/>
      </c>
      <c r="J495" s="12" t="n"/>
      <c r="K495" s="12" t="n"/>
      <c r="L495" s="12" t="n"/>
      <c r="M495" s="12" t="n"/>
      <c r="N495" s="12" t="n"/>
      <c r="O495" s="12" t="n"/>
      <c r="P495" s="13">
        <f>IF($A495="","",IF($J495="SL",IF(AND((MAX(0,MIN($I495,IF(OR($E495="",Settings!$B$3=""),0,DATEDIF($E495,EOMONTH(Settings!$B$3,0)+1,"m")))))&gt;0,(MAX(0,MIN($I495,IF(OR($E495="",Settings!$B$3=""),0,DATEDIF($E495,EOMONTH(Settings!$B$3,0)+1,"m")))))&lt;=$I495),(IFERROR(($F495-$G495)/$I495,0)),0),IF($J495="DDB",IF((MAX(0,MIN($I495,IF(OR($E495="",Settings!$B$3=""),0,DATEDIF($E495,EOMONTH(Settings!$B$3,0)+1,"m")))))=0,0,VDB($F495,$G495,$I495,(MAX(0,MIN($I495,IF(OR($E495="",Settings!$B$3=""),0,DATEDIF($E495,EOMONTH(Settings!$B$3,0)+1,"m")))))-1,(MAX(0,MIN($I495,IF(OR($E495="",Settings!$B$3=""),0,DATEDIF($E495,EOMONTH(Settings!$B$3,0)+1,"m"))))),2,TRUE)),0)))</f>
        <v/>
      </c>
      <c r="Q495" s="13">
        <f>IF($A495="","",IF($J495="SL",(MAX(0,MIN($I495,IF(OR($E495="",Settings!$B$3=""),0,DATEDIF($E495,EOMONTH(Settings!$B$3,0)+1,"m")))))*(IFERROR(($F495-$G495)/$I495,0)),IF($J495="DDB",IF((MAX(0,MIN($I495,IF(OR($E495="",Settings!$B$3=""),0,DATEDIF($E495,EOMONTH(Settings!$B$3,0)+1,"m")))))=0,0,VDB($F495,$G495,$I495,0,(MAX(0,MIN($I495,IF(OR($E495="",Settings!$B$3=""),0,DATEDIF($E495,EOMONTH(Settings!$B$3,0)+1,"m"))))),2,TRUE)),0)))</f>
        <v/>
      </c>
      <c r="R495" s="13">
        <f>IF($A495="","",MAX(0,$F495-$Q495))</f>
        <v/>
      </c>
    </row>
    <row r="496">
      <c r="A496" s="12" t="n"/>
      <c r="B496" s="12" t="n"/>
      <c r="C496" s="12" t="n"/>
      <c r="D496" s="14" t="n"/>
      <c r="E496" s="14" t="n"/>
      <c r="F496" s="13" t="n"/>
      <c r="G496" s="13" t="n"/>
      <c r="H496" s="12" t="n"/>
      <c r="I496" s="12">
        <f>IF($H496="","",$H496*12)</f>
        <v/>
      </c>
      <c r="J496" s="12" t="n"/>
      <c r="K496" s="12" t="n"/>
      <c r="L496" s="12" t="n"/>
      <c r="M496" s="12" t="n"/>
      <c r="N496" s="12" t="n"/>
      <c r="O496" s="12" t="n"/>
      <c r="P496" s="13">
        <f>IF($A496="","",IF($J496="SL",IF(AND((MAX(0,MIN($I496,IF(OR($E496="",Settings!$B$3=""),0,DATEDIF($E496,EOMONTH(Settings!$B$3,0)+1,"m")))))&gt;0,(MAX(0,MIN($I496,IF(OR($E496="",Settings!$B$3=""),0,DATEDIF($E496,EOMONTH(Settings!$B$3,0)+1,"m")))))&lt;=$I496),(IFERROR(($F496-$G496)/$I496,0)),0),IF($J496="DDB",IF((MAX(0,MIN($I496,IF(OR($E496="",Settings!$B$3=""),0,DATEDIF($E496,EOMONTH(Settings!$B$3,0)+1,"m")))))=0,0,VDB($F496,$G496,$I496,(MAX(0,MIN($I496,IF(OR($E496="",Settings!$B$3=""),0,DATEDIF($E496,EOMONTH(Settings!$B$3,0)+1,"m")))))-1,(MAX(0,MIN($I496,IF(OR($E496="",Settings!$B$3=""),0,DATEDIF($E496,EOMONTH(Settings!$B$3,0)+1,"m"))))),2,TRUE)),0)))</f>
        <v/>
      </c>
      <c r="Q496" s="13">
        <f>IF($A496="","",IF($J496="SL",(MAX(0,MIN($I496,IF(OR($E496="",Settings!$B$3=""),0,DATEDIF($E496,EOMONTH(Settings!$B$3,0)+1,"m")))))*(IFERROR(($F496-$G496)/$I496,0)),IF($J496="DDB",IF((MAX(0,MIN($I496,IF(OR($E496="",Settings!$B$3=""),0,DATEDIF($E496,EOMONTH(Settings!$B$3,0)+1,"m")))))=0,0,VDB($F496,$G496,$I496,0,(MAX(0,MIN($I496,IF(OR($E496="",Settings!$B$3=""),0,DATEDIF($E496,EOMONTH(Settings!$B$3,0)+1,"m"))))),2,TRUE)),0)))</f>
        <v/>
      </c>
      <c r="R496" s="13">
        <f>IF($A496="","",MAX(0,$F496-$Q496))</f>
        <v/>
      </c>
    </row>
    <row r="497">
      <c r="A497" s="12" t="n"/>
      <c r="B497" s="12" t="n"/>
      <c r="C497" s="12" t="n"/>
      <c r="D497" s="14" t="n"/>
      <c r="E497" s="14" t="n"/>
      <c r="F497" s="13" t="n"/>
      <c r="G497" s="13" t="n"/>
      <c r="H497" s="12" t="n"/>
      <c r="I497" s="12">
        <f>IF($H497="","",$H497*12)</f>
        <v/>
      </c>
      <c r="J497" s="12" t="n"/>
      <c r="K497" s="12" t="n"/>
      <c r="L497" s="12" t="n"/>
      <c r="M497" s="12" t="n"/>
      <c r="N497" s="12" t="n"/>
      <c r="O497" s="12" t="n"/>
      <c r="P497" s="13">
        <f>IF($A497="","",IF($J497="SL",IF(AND((MAX(0,MIN($I497,IF(OR($E497="",Settings!$B$3=""),0,DATEDIF($E497,EOMONTH(Settings!$B$3,0)+1,"m")))))&gt;0,(MAX(0,MIN($I497,IF(OR($E497="",Settings!$B$3=""),0,DATEDIF($E497,EOMONTH(Settings!$B$3,0)+1,"m")))))&lt;=$I497),(IFERROR(($F497-$G497)/$I497,0)),0),IF($J497="DDB",IF((MAX(0,MIN($I497,IF(OR($E497="",Settings!$B$3=""),0,DATEDIF($E497,EOMONTH(Settings!$B$3,0)+1,"m")))))=0,0,VDB($F497,$G497,$I497,(MAX(0,MIN($I497,IF(OR($E497="",Settings!$B$3=""),0,DATEDIF($E497,EOMONTH(Settings!$B$3,0)+1,"m")))))-1,(MAX(0,MIN($I497,IF(OR($E497="",Settings!$B$3=""),0,DATEDIF($E497,EOMONTH(Settings!$B$3,0)+1,"m"))))),2,TRUE)),0)))</f>
        <v/>
      </c>
      <c r="Q497" s="13">
        <f>IF($A497="","",IF($J497="SL",(MAX(0,MIN($I497,IF(OR($E497="",Settings!$B$3=""),0,DATEDIF($E497,EOMONTH(Settings!$B$3,0)+1,"m")))))*(IFERROR(($F497-$G497)/$I497,0)),IF($J497="DDB",IF((MAX(0,MIN($I497,IF(OR($E497="",Settings!$B$3=""),0,DATEDIF($E497,EOMONTH(Settings!$B$3,0)+1,"m")))))=0,0,VDB($F497,$G497,$I497,0,(MAX(0,MIN($I497,IF(OR($E497="",Settings!$B$3=""),0,DATEDIF($E497,EOMONTH(Settings!$B$3,0)+1,"m"))))),2,TRUE)),0)))</f>
        <v/>
      </c>
      <c r="R497" s="13">
        <f>IF($A497="","",MAX(0,$F497-$Q497))</f>
        <v/>
      </c>
    </row>
    <row r="498">
      <c r="A498" s="12" t="n"/>
      <c r="B498" s="12" t="n"/>
      <c r="C498" s="12" t="n"/>
      <c r="D498" s="14" t="n"/>
      <c r="E498" s="14" t="n"/>
      <c r="F498" s="13" t="n"/>
      <c r="G498" s="13" t="n"/>
      <c r="H498" s="12" t="n"/>
      <c r="I498" s="12">
        <f>IF($H498="","",$H498*12)</f>
        <v/>
      </c>
      <c r="J498" s="12" t="n"/>
      <c r="K498" s="12" t="n"/>
      <c r="L498" s="12" t="n"/>
      <c r="M498" s="12" t="n"/>
      <c r="N498" s="12" t="n"/>
      <c r="O498" s="12" t="n"/>
      <c r="P498" s="13">
        <f>IF($A498="","",IF($J498="SL",IF(AND((MAX(0,MIN($I498,IF(OR($E498="",Settings!$B$3=""),0,DATEDIF($E498,EOMONTH(Settings!$B$3,0)+1,"m")))))&gt;0,(MAX(0,MIN($I498,IF(OR($E498="",Settings!$B$3=""),0,DATEDIF($E498,EOMONTH(Settings!$B$3,0)+1,"m")))))&lt;=$I498),(IFERROR(($F498-$G498)/$I498,0)),0),IF($J498="DDB",IF((MAX(0,MIN($I498,IF(OR($E498="",Settings!$B$3=""),0,DATEDIF($E498,EOMONTH(Settings!$B$3,0)+1,"m")))))=0,0,VDB($F498,$G498,$I498,(MAX(0,MIN($I498,IF(OR($E498="",Settings!$B$3=""),0,DATEDIF($E498,EOMONTH(Settings!$B$3,0)+1,"m")))))-1,(MAX(0,MIN($I498,IF(OR($E498="",Settings!$B$3=""),0,DATEDIF($E498,EOMONTH(Settings!$B$3,0)+1,"m"))))),2,TRUE)),0)))</f>
        <v/>
      </c>
      <c r="Q498" s="13">
        <f>IF($A498="","",IF($J498="SL",(MAX(0,MIN($I498,IF(OR($E498="",Settings!$B$3=""),0,DATEDIF($E498,EOMONTH(Settings!$B$3,0)+1,"m")))))*(IFERROR(($F498-$G498)/$I498,0)),IF($J498="DDB",IF((MAX(0,MIN($I498,IF(OR($E498="",Settings!$B$3=""),0,DATEDIF($E498,EOMONTH(Settings!$B$3,0)+1,"m")))))=0,0,VDB($F498,$G498,$I498,0,(MAX(0,MIN($I498,IF(OR($E498="",Settings!$B$3=""),0,DATEDIF($E498,EOMONTH(Settings!$B$3,0)+1,"m"))))),2,TRUE)),0)))</f>
        <v/>
      </c>
      <c r="R498" s="13">
        <f>IF($A498="","",MAX(0,$F498-$Q498))</f>
        <v/>
      </c>
    </row>
    <row r="499">
      <c r="A499" s="12" t="n"/>
      <c r="B499" s="12" t="n"/>
      <c r="C499" s="12" t="n"/>
      <c r="D499" s="14" t="n"/>
      <c r="E499" s="14" t="n"/>
      <c r="F499" s="13" t="n"/>
      <c r="G499" s="13" t="n"/>
      <c r="H499" s="12" t="n"/>
      <c r="I499" s="12">
        <f>IF($H499="","",$H499*12)</f>
        <v/>
      </c>
      <c r="J499" s="12" t="n"/>
      <c r="K499" s="12" t="n"/>
      <c r="L499" s="12" t="n"/>
      <c r="M499" s="12" t="n"/>
      <c r="N499" s="12" t="n"/>
      <c r="O499" s="12" t="n"/>
      <c r="P499" s="13">
        <f>IF($A499="","",IF($J499="SL",IF(AND((MAX(0,MIN($I499,IF(OR($E499="",Settings!$B$3=""),0,DATEDIF($E499,EOMONTH(Settings!$B$3,0)+1,"m")))))&gt;0,(MAX(0,MIN($I499,IF(OR($E499="",Settings!$B$3=""),0,DATEDIF($E499,EOMONTH(Settings!$B$3,0)+1,"m")))))&lt;=$I499),(IFERROR(($F499-$G499)/$I499,0)),0),IF($J499="DDB",IF((MAX(0,MIN($I499,IF(OR($E499="",Settings!$B$3=""),0,DATEDIF($E499,EOMONTH(Settings!$B$3,0)+1,"m")))))=0,0,VDB($F499,$G499,$I499,(MAX(0,MIN($I499,IF(OR($E499="",Settings!$B$3=""),0,DATEDIF($E499,EOMONTH(Settings!$B$3,0)+1,"m")))))-1,(MAX(0,MIN($I499,IF(OR($E499="",Settings!$B$3=""),0,DATEDIF($E499,EOMONTH(Settings!$B$3,0)+1,"m"))))),2,TRUE)),0)))</f>
        <v/>
      </c>
      <c r="Q499" s="13">
        <f>IF($A499="","",IF($J499="SL",(MAX(0,MIN($I499,IF(OR($E499="",Settings!$B$3=""),0,DATEDIF($E499,EOMONTH(Settings!$B$3,0)+1,"m")))))*(IFERROR(($F499-$G499)/$I499,0)),IF($J499="DDB",IF((MAX(0,MIN($I499,IF(OR($E499="",Settings!$B$3=""),0,DATEDIF($E499,EOMONTH(Settings!$B$3,0)+1,"m")))))=0,0,VDB($F499,$G499,$I499,0,(MAX(0,MIN($I499,IF(OR($E499="",Settings!$B$3=""),0,DATEDIF($E499,EOMONTH(Settings!$B$3,0)+1,"m"))))),2,TRUE)),0)))</f>
        <v/>
      </c>
      <c r="R499" s="13">
        <f>IF($A499="","",MAX(0,$F499-$Q499))</f>
        <v/>
      </c>
    </row>
    <row r="500">
      <c r="A500" s="12" t="n"/>
      <c r="B500" s="12" t="n"/>
      <c r="C500" s="12" t="n"/>
      <c r="D500" s="14" t="n"/>
      <c r="E500" s="14" t="n"/>
      <c r="F500" s="13" t="n"/>
      <c r="G500" s="13" t="n"/>
      <c r="H500" s="12" t="n"/>
      <c r="I500" s="12">
        <f>IF($H500="","",$H500*12)</f>
        <v/>
      </c>
      <c r="J500" s="12" t="n"/>
      <c r="K500" s="12" t="n"/>
      <c r="L500" s="12" t="n"/>
      <c r="M500" s="12" t="n"/>
      <c r="N500" s="12" t="n"/>
      <c r="O500" s="12" t="n"/>
      <c r="P500" s="13">
        <f>IF($A500="","",IF($J500="SL",IF(AND((MAX(0,MIN($I500,IF(OR($E500="",Settings!$B$3=""),0,DATEDIF($E500,EOMONTH(Settings!$B$3,0)+1,"m")))))&gt;0,(MAX(0,MIN($I500,IF(OR($E500="",Settings!$B$3=""),0,DATEDIF($E500,EOMONTH(Settings!$B$3,0)+1,"m")))))&lt;=$I500),(IFERROR(($F500-$G500)/$I500,0)),0),IF($J500="DDB",IF((MAX(0,MIN($I500,IF(OR($E500="",Settings!$B$3=""),0,DATEDIF($E500,EOMONTH(Settings!$B$3,0)+1,"m")))))=0,0,VDB($F500,$G500,$I500,(MAX(0,MIN($I500,IF(OR($E500="",Settings!$B$3=""),0,DATEDIF($E500,EOMONTH(Settings!$B$3,0)+1,"m")))))-1,(MAX(0,MIN($I500,IF(OR($E500="",Settings!$B$3=""),0,DATEDIF($E500,EOMONTH(Settings!$B$3,0)+1,"m"))))),2,TRUE)),0)))</f>
        <v/>
      </c>
      <c r="Q500" s="13">
        <f>IF($A500="","",IF($J500="SL",(MAX(0,MIN($I500,IF(OR($E500="",Settings!$B$3=""),0,DATEDIF($E500,EOMONTH(Settings!$B$3,0)+1,"m")))))*(IFERROR(($F500-$G500)/$I500,0)),IF($J500="DDB",IF((MAX(0,MIN($I500,IF(OR($E500="",Settings!$B$3=""),0,DATEDIF($E500,EOMONTH(Settings!$B$3,0)+1,"m")))))=0,0,VDB($F500,$G500,$I500,0,(MAX(0,MIN($I500,IF(OR($E500="",Settings!$B$3=""),0,DATEDIF($E500,EOMONTH(Settings!$B$3,0)+1,"m"))))),2,TRUE)),0)))</f>
        <v/>
      </c>
      <c r="R500" s="13">
        <f>IF($A500="","",MAX(0,$F500-$Q500))</f>
        <v/>
      </c>
    </row>
    <row r="501">
      <c r="A501" s="12" t="n"/>
      <c r="B501" s="12" t="n"/>
      <c r="C501" s="12" t="n"/>
      <c r="D501" s="14" t="n"/>
      <c r="E501" s="14" t="n"/>
      <c r="F501" s="13" t="n"/>
      <c r="G501" s="13" t="n"/>
      <c r="H501" s="12" t="n"/>
      <c r="I501" s="12">
        <f>IF($H501="","",$H501*12)</f>
        <v/>
      </c>
      <c r="J501" s="12" t="n"/>
      <c r="K501" s="12" t="n"/>
      <c r="L501" s="12" t="n"/>
      <c r="M501" s="12" t="n"/>
      <c r="N501" s="12" t="n"/>
      <c r="O501" s="12" t="n"/>
      <c r="P501" s="13">
        <f>IF($A501="","",IF($J501="SL",IF(AND((MAX(0,MIN($I501,IF(OR($E501="",Settings!$B$3=""),0,DATEDIF($E501,EOMONTH(Settings!$B$3,0)+1,"m")))))&gt;0,(MAX(0,MIN($I501,IF(OR($E501="",Settings!$B$3=""),0,DATEDIF($E501,EOMONTH(Settings!$B$3,0)+1,"m")))))&lt;=$I501),(IFERROR(($F501-$G501)/$I501,0)),0),IF($J501="DDB",IF((MAX(0,MIN($I501,IF(OR($E501="",Settings!$B$3=""),0,DATEDIF($E501,EOMONTH(Settings!$B$3,0)+1,"m")))))=0,0,VDB($F501,$G501,$I501,(MAX(0,MIN($I501,IF(OR($E501="",Settings!$B$3=""),0,DATEDIF($E501,EOMONTH(Settings!$B$3,0)+1,"m")))))-1,(MAX(0,MIN($I501,IF(OR($E501="",Settings!$B$3=""),0,DATEDIF($E501,EOMONTH(Settings!$B$3,0)+1,"m"))))),2,TRUE)),0)))</f>
        <v/>
      </c>
      <c r="Q501" s="13">
        <f>IF($A501="","",IF($J501="SL",(MAX(0,MIN($I501,IF(OR($E501="",Settings!$B$3=""),0,DATEDIF($E501,EOMONTH(Settings!$B$3,0)+1,"m")))))*(IFERROR(($F501-$G501)/$I501,0)),IF($J501="DDB",IF((MAX(0,MIN($I501,IF(OR($E501="",Settings!$B$3=""),0,DATEDIF($E501,EOMONTH(Settings!$B$3,0)+1,"m")))))=0,0,VDB($F501,$G501,$I501,0,(MAX(0,MIN($I501,IF(OR($E501="",Settings!$B$3=""),0,DATEDIF($E501,EOMONTH(Settings!$B$3,0)+1,"m"))))),2,TRUE)),0)))</f>
        <v/>
      </c>
      <c r="R501" s="13">
        <f>IF($A501="","",MAX(0,$F501-$Q501))</f>
        <v/>
      </c>
    </row>
    <row r="502">
      <c r="A502" s="12" t="n"/>
      <c r="B502" s="12" t="n"/>
      <c r="C502" s="12" t="n"/>
      <c r="D502" s="14" t="n"/>
      <c r="E502" s="14" t="n"/>
      <c r="F502" s="13" t="n"/>
      <c r="G502" s="13" t="n"/>
      <c r="H502" s="12" t="n"/>
      <c r="I502" s="12">
        <f>IF($H502="","",$H502*12)</f>
        <v/>
      </c>
      <c r="J502" s="12" t="n"/>
      <c r="K502" s="12" t="n"/>
      <c r="L502" s="12" t="n"/>
      <c r="M502" s="12" t="n"/>
      <c r="N502" s="12" t="n"/>
      <c r="O502" s="12" t="n"/>
      <c r="P502" s="13">
        <f>IF($A502="","",IF($J502="SL",IF(AND((MAX(0,MIN($I502,IF(OR($E502="",Settings!$B$3=""),0,DATEDIF($E502,EOMONTH(Settings!$B$3,0)+1,"m")))))&gt;0,(MAX(0,MIN($I502,IF(OR($E502="",Settings!$B$3=""),0,DATEDIF($E502,EOMONTH(Settings!$B$3,0)+1,"m")))))&lt;=$I502),(IFERROR(($F502-$G502)/$I502,0)),0),IF($J502="DDB",IF((MAX(0,MIN($I502,IF(OR($E502="",Settings!$B$3=""),0,DATEDIF($E502,EOMONTH(Settings!$B$3,0)+1,"m")))))=0,0,VDB($F502,$G502,$I502,(MAX(0,MIN($I502,IF(OR($E502="",Settings!$B$3=""),0,DATEDIF($E502,EOMONTH(Settings!$B$3,0)+1,"m")))))-1,(MAX(0,MIN($I502,IF(OR($E502="",Settings!$B$3=""),0,DATEDIF($E502,EOMONTH(Settings!$B$3,0)+1,"m"))))),2,TRUE)),0)))</f>
        <v/>
      </c>
      <c r="Q502" s="13">
        <f>IF($A502="","",IF($J502="SL",(MAX(0,MIN($I502,IF(OR($E502="",Settings!$B$3=""),0,DATEDIF($E502,EOMONTH(Settings!$B$3,0)+1,"m")))))*(IFERROR(($F502-$G502)/$I502,0)),IF($J502="DDB",IF((MAX(0,MIN($I502,IF(OR($E502="",Settings!$B$3=""),0,DATEDIF($E502,EOMONTH(Settings!$B$3,0)+1,"m")))))=0,0,VDB($F502,$G502,$I502,0,(MAX(0,MIN($I502,IF(OR($E502="",Settings!$B$3=""),0,DATEDIF($E502,EOMONTH(Settings!$B$3,0)+1,"m"))))),2,TRUE)),0)))</f>
        <v/>
      </c>
      <c r="R502" s="13">
        <f>IF($A502="","",MAX(0,$F502-$Q502))</f>
        <v/>
      </c>
    </row>
    <row r="503">
      <c r="A503" s="12" t="n"/>
      <c r="B503" s="12" t="n"/>
      <c r="C503" s="12" t="n"/>
      <c r="D503" s="14" t="n"/>
      <c r="E503" s="14" t="n"/>
      <c r="F503" s="13" t="n"/>
      <c r="G503" s="13" t="n"/>
      <c r="H503" s="12" t="n"/>
      <c r="I503" s="12">
        <f>IF($H503="","",$H503*12)</f>
        <v/>
      </c>
      <c r="J503" s="12" t="n"/>
      <c r="K503" s="12" t="n"/>
      <c r="L503" s="12" t="n"/>
      <c r="M503" s="12" t="n"/>
      <c r="N503" s="12" t="n"/>
      <c r="O503" s="12" t="n"/>
      <c r="P503" s="13">
        <f>IF($A503="","",IF($J503="SL",IF(AND((MAX(0,MIN($I503,IF(OR($E503="",Settings!$B$3=""),0,DATEDIF($E503,EOMONTH(Settings!$B$3,0)+1,"m")))))&gt;0,(MAX(0,MIN($I503,IF(OR($E503="",Settings!$B$3=""),0,DATEDIF($E503,EOMONTH(Settings!$B$3,0)+1,"m")))))&lt;=$I503),(IFERROR(($F503-$G503)/$I503,0)),0),IF($J503="DDB",IF((MAX(0,MIN($I503,IF(OR($E503="",Settings!$B$3=""),0,DATEDIF($E503,EOMONTH(Settings!$B$3,0)+1,"m")))))=0,0,VDB($F503,$G503,$I503,(MAX(0,MIN($I503,IF(OR($E503="",Settings!$B$3=""),0,DATEDIF($E503,EOMONTH(Settings!$B$3,0)+1,"m")))))-1,(MAX(0,MIN($I503,IF(OR($E503="",Settings!$B$3=""),0,DATEDIF($E503,EOMONTH(Settings!$B$3,0)+1,"m"))))),2,TRUE)),0)))</f>
        <v/>
      </c>
      <c r="Q503" s="13">
        <f>IF($A503="","",IF($J503="SL",(MAX(0,MIN($I503,IF(OR($E503="",Settings!$B$3=""),0,DATEDIF($E503,EOMONTH(Settings!$B$3,0)+1,"m")))))*(IFERROR(($F503-$G503)/$I503,0)),IF($J503="DDB",IF((MAX(0,MIN($I503,IF(OR($E503="",Settings!$B$3=""),0,DATEDIF($E503,EOMONTH(Settings!$B$3,0)+1,"m")))))=0,0,VDB($F503,$G503,$I503,0,(MAX(0,MIN($I503,IF(OR($E503="",Settings!$B$3=""),0,DATEDIF($E503,EOMONTH(Settings!$B$3,0)+1,"m"))))),2,TRUE)),0)))</f>
        <v/>
      </c>
      <c r="R503" s="13">
        <f>IF($A503="","",MAX(0,$F503-$Q503))</f>
        <v/>
      </c>
    </row>
    <row r="504">
      <c r="A504" s="12" t="n"/>
      <c r="B504" s="12" t="n"/>
      <c r="C504" s="12" t="n"/>
      <c r="D504" s="14" t="n"/>
      <c r="E504" s="14" t="n"/>
      <c r="F504" s="13" t="n"/>
      <c r="G504" s="13" t="n"/>
      <c r="H504" s="12" t="n"/>
      <c r="I504" s="12">
        <f>IF($H504="","",$H504*12)</f>
        <v/>
      </c>
      <c r="J504" s="12" t="n"/>
      <c r="K504" s="12" t="n"/>
      <c r="L504" s="12" t="n"/>
      <c r="M504" s="12" t="n"/>
      <c r="N504" s="12" t="n"/>
      <c r="O504" s="12" t="n"/>
      <c r="P504" s="13">
        <f>IF($A504="","",IF($J504="SL",IF(AND((MAX(0,MIN($I504,IF(OR($E504="",Settings!$B$3=""),0,DATEDIF($E504,EOMONTH(Settings!$B$3,0)+1,"m")))))&gt;0,(MAX(0,MIN($I504,IF(OR($E504="",Settings!$B$3=""),0,DATEDIF($E504,EOMONTH(Settings!$B$3,0)+1,"m")))))&lt;=$I504),(IFERROR(($F504-$G504)/$I504,0)),0),IF($J504="DDB",IF((MAX(0,MIN($I504,IF(OR($E504="",Settings!$B$3=""),0,DATEDIF($E504,EOMONTH(Settings!$B$3,0)+1,"m")))))=0,0,VDB($F504,$G504,$I504,(MAX(0,MIN($I504,IF(OR($E504="",Settings!$B$3=""),0,DATEDIF($E504,EOMONTH(Settings!$B$3,0)+1,"m")))))-1,(MAX(0,MIN($I504,IF(OR($E504="",Settings!$B$3=""),0,DATEDIF($E504,EOMONTH(Settings!$B$3,0)+1,"m"))))),2,TRUE)),0)))</f>
        <v/>
      </c>
      <c r="Q504" s="13">
        <f>IF($A504="","",IF($J504="SL",(MAX(0,MIN($I504,IF(OR($E504="",Settings!$B$3=""),0,DATEDIF($E504,EOMONTH(Settings!$B$3,0)+1,"m")))))*(IFERROR(($F504-$G504)/$I504,0)),IF($J504="DDB",IF((MAX(0,MIN($I504,IF(OR($E504="",Settings!$B$3=""),0,DATEDIF($E504,EOMONTH(Settings!$B$3,0)+1,"m")))))=0,0,VDB($F504,$G504,$I504,0,(MAX(0,MIN($I504,IF(OR($E504="",Settings!$B$3=""),0,DATEDIF($E504,EOMONTH(Settings!$B$3,0)+1,"m"))))),2,TRUE)),0)))</f>
        <v/>
      </c>
      <c r="R504" s="13">
        <f>IF($A504="","",MAX(0,$F504-$Q504))</f>
        <v/>
      </c>
    </row>
    <row r="505">
      <c r="A505" s="12" t="n"/>
      <c r="B505" s="12" t="n"/>
      <c r="C505" s="12" t="n"/>
      <c r="D505" s="14" t="n"/>
      <c r="E505" s="14" t="n"/>
      <c r="F505" s="13" t="n"/>
      <c r="G505" s="13" t="n"/>
      <c r="H505" s="12" t="n"/>
      <c r="I505" s="12">
        <f>IF($H505="","",$H505*12)</f>
        <v/>
      </c>
      <c r="J505" s="12" t="n"/>
      <c r="K505" s="12" t="n"/>
      <c r="L505" s="12" t="n"/>
      <c r="M505" s="12" t="n"/>
      <c r="N505" s="12" t="n"/>
      <c r="O505" s="12" t="n"/>
      <c r="P505" s="13">
        <f>IF($A505="","",IF($J505="SL",IF(AND((MAX(0,MIN($I505,IF(OR($E505="",Settings!$B$3=""),0,DATEDIF($E505,EOMONTH(Settings!$B$3,0)+1,"m")))))&gt;0,(MAX(0,MIN($I505,IF(OR($E505="",Settings!$B$3=""),0,DATEDIF($E505,EOMONTH(Settings!$B$3,0)+1,"m")))))&lt;=$I505),(IFERROR(($F505-$G505)/$I505,0)),0),IF($J505="DDB",IF((MAX(0,MIN($I505,IF(OR($E505="",Settings!$B$3=""),0,DATEDIF($E505,EOMONTH(Settings!$B$3,0)+1,"m")))))=0,0,VDB($F505,$G505,$I505,(MAX(0,MIN($I505,IF(OR($E505="",Settings!$B$3=""),0,DATEDIF($E505,EOMONTH(Settings!$B$3,0)+1,"m")))))-1,(MAX(0,MIN($I505,IF(OR($E505="",Settings!$B$3=""),0,DATEDIF($E505,EOMONTH(Settings!$B$3,0)+1,"m"))))),2,TRUE)),0)))</f>
        <v/>
      </c>
      <c r="Q505" s="13">
        <f>IF($A505="","",IF($J505="SL",(MAX(0,MIN($I505,IF(OR($E505="",Settings!$B$3=""),0,DATEDIF($E505,EOMONTH(Settings!$B$3,0)+1,"m")))))*(IFERROR(($F505-$G505)/$I505,0)),IF($J505="DDB",IF((MAX(0,MIN($I505,IF(OR($E505="",Settings!$B$3=""),0,DATEDIF($E505,EOMONTH(Settings!$B$3,0)+1,"m")))))=0,0,VDB($F505,$G505,$I505,0,(MAX(0,MIN($I505,IF(OR($E505="",Settings!$B$3=""),0,DATEDIF($E505,EOMONTH(Settings!$B$3,0)+1,"m"))))),2,TRUE)),0)))</f>
        <v/>
      </c>
      <c r="R505" s="13">
        <f>IF($A505="","",MAX(0,$F505-$Q505))</f>
        <v/>
      </c>
    </row>
  </sheetData>
  <mergeCells count="1">
    <mergeCell ref="A1:R1"/>
  </mergeCells>
  <conditionalFormatting sqref="A6:R505">
    <cfRule type="expression" priority="1" dxfId="0">
      <formula>AND($A6&lt;&gt;"",$B6="")</formula>
    </cfRule>
  </conditionalFormatting>
  <conditionalFormatting sqref="R6:R505">
    <cfRule type="expression" priority="2" dxfId="1">
      <formula>AND($A6&lt;&gt;"",$F6&gt;0,$R6=0)</formula>
    </cfRule>
  </conditionalFormatting>
  <dataValidations count="5">
    <dataValidation sqref="C6:C505" showDropDown="0" showInputMessage="0" showErrorMessage="0" allowBlank="1" type="list">
      <formula1>=Lists!$A$5:$A$50</formula1>
    </dataValidation>
    <dataValidation sqref="J6:J505" showDropDown="0" showInputMessage="0" showErrorMessage="0" allowBlank="1" type="list">
      <formula1>=Lists!$A$15:$A$16</formula1>
    </dataValidation>
    <dataValidation sqref="K6:K505" showDropDown="0" showInputMessage="0" showErrorMessage="0" allowBlank="1" type="list">
      <formula1>=Lists!$D$5:$D$50</formula1>
    </dataValidation>
    <dataValidation sqref="L6:L505" showDropDown="0" showInputMessage="0" showErrorMessage="0" allowBlank="1" type="list">
      <formula1>=Lists!$F$5:$F$60</formula1>
    </dataValidation>
    <dataValidation sqref="O6:O505" showDropDown="0" showInputMessage="0" showErrorMessage="0" allowBlank="1" type="list">
      <formula1>"Đang sử dụng,Tạm ngưng,Thanh lý"</formula1>
    </dataValidation>
  </dataValidations>
  <pageMargins left="0.3" right="0.3" top="0.5" bottom="0.5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20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8" customWidth="1" min="3" max="3"/>
    <col width="16" customWidth="1" min="4" max="4"/>
    <col width="16" customWidth="1" min="5" max="5"/>
    <col width="16" customWidth="1" min="6" max="6"/>
    <col width="18" customWidth="1" min="7" max="7"/>
    <col width="18" customWidth="1" min="8" max="8"/>
    <col width="14" customWidth="1" min="9" max="9"/>
    <col width="16" customWidth="1" min="10" max="10"/>
    <col width="22" customWidth="1" min="11" max="11"/>
  </cols>
  <sheetData>
    <row r="1">
      <c r="A1" s="1" t="inlineStr">
        <is>
          <t>THEO DÕI THANH LÝ / NHƯỢNG BÁN TSCĐ</t>
        </is>
      </c>
    </row>
    <row r="2">
      <c r="A2" s="4" t="inlineStr">
        <is>
          <t>Mã TSCĐ</t>
        </is>
      </c>
      <c r="B2" s="4" t="inlineStr">
        <is>
          <t>Ngày thanh lý</t>
        </is>
      </c>
      <c r="C2" s="4" t="inlineStr">
        <is>
          <t>Hình thức</t>
        </is>
      </c>
      <c r="D2" s="4" t="inlineStr">
        <is>
          <t>Giá bán/Thu về</t>
        </is>
      </c>
      <c r="E2" s="4" t="inlineStr">
        <is>
          <t>Chi phí thanh lý</t>
        </is>
      </c>
      <c r="F2" s="4" t="inlineStr">
        <is>
          <t>Nguyên giá</t>
        </is>
      </c>
      <c r="G2" s="4" t="inlineStr">
        <is>
          <t>KH lũy kế tại ngày TL</t>
        </is>
      </c>
      <c r="H2" s="4" t="inlineStr">
        <is>
          <t>GT còn lại tại ngày TL</t>
        </is>
      </c>
      <c r="I2" s="4" t="inlineStr">
        <is>
          <t>Lãi/Lỗ</t>
        </is>
      </c>
      <c r="J2" s="4" t="inlineStr">
        <is>
          <t>Chứng từ</t>
        </is>
      </c>
      <c r="K2" s="4" t="inlineStr">
        <is>
          <t>Ghi chú</t>
        </is>
      </c>
    </row>
    <row r="3">
      <c r="A3" s="12" t="n"/>
      <c r="B3" s="14" t="n"/>
      <c r="C3" s="12" t="n"/>
      <c r="D3" s="13" t="n"/>
      <c r="E3" s="13" t="n"/>
      <c r="F3" s="13">
        <f>IF($A3="","",IFERROR(XLOOKUP($A3,Assets!$A:$A,Assets!$F:$F,""),""))</f>
        <v/>
      </c>
      <c r="G3" s="13">
        <f>IF($A3="","",IF(IFERROR(XLOOKUP($A3,Assets!$A:$A,Assets!$J:$J,""),"")="SL",(MAX(0,MIN(IFERROR(XLOOKUP($A3,Assets!$A:$A,Assets!$I:$I,0),0),IF(OR(IFERROR(XLOOKUP($A3,Assets!$A:$A,Assets!$E:$E,""),"")="", $B3=""),0,DATEDIF(IFERROR(XLOOKUP($A3,Assets!$A:$A,Assets!$E:$E,""),""),EOMONTH($B3,0)+1,"m")))))*(IFERROR((IFERROR(XLOOKUP($A3,Assets!$A:$A,Assets!$F:$F,0),0)-IFERROR(XLOOKUP($A3,Assets!$A:$A,Assets!$G:$G,0),0))/IFERROR(XLOOKUP($A3,Assets!$A:$A,Assets!$I:$I,0),0),0)),IF(IFERROR(XLOOKUP($A3,Assets!$A:$A,Assets!$J:$J,""),"")="DDB",IF((MAX(0,MIN(IFERROR(XLOOKUP($A3,Assets!$A:$A,Assets!$I:$I,0),0),IF(OR(IFERROR(XLOOKUP($A3,Assets!$A:$A,Assets!$E:$E,""),"")="", $B3=""),0,DATEDIF(IFERROR(XLOOKUP($A3,Assets!$A:$A,Assets!$E:$E,""),""),EOMONTH($B3,0)+1,"m")))))=0,0,VDB(IFERROR(XLOOKUP($A3,Assets!$A:$A,Assets!$F:$F,0),0),IFERROR(XLOOKUP($A3,Assets!$A:$A,Assets!$G:$G,0),0),IFERROR(XLOOKUP($A3,Assets!$A:$A,Assets!$I:$I,0),0),0,(MAX(0,MIN(IFERROR(XLOOKUP($A3,Assets!$A:$A,Assets!$I:$I,0),0),IF(OR(IFERROR(XLOOKUP($A3,Assets!$A:$A,Assets!$E:$E,""),"")="", $B3=""),0,DATEDIF(IFERROR(XLOOKUP($A3,Assets!$A:$A,Assets!$E:$E,""),""),EOMONTH($B3,0)+1,"m"))))),2,TRUE)),"")))</f>
        <v/>
      </c>
      <c r="H3" s="13">
        <f>IF($A3="","",MAX(0,IFERROR(XLOOKUP($A3,Assets!$A:$A,Assets!$F:$F,0),0)-$G3))</f>
        <v/>
      </c>
      <c r="I3" s="13">
        <f>IF($A3="","",($D3-$E3)-$H3)</f>
        <v/>
      </c>
      <c r="J3" s="12" t="n"/>
      <c r="K3" s="12" t="n"/>
    </row>
    <row r="4">
      <c r="A4" s="12" t="n"/>
      <c r="B4" s="14" t="n"/>
      <c r="C4" s="12" t="n"/>
      <c r="D4" s="13" t="n"/>
      <c r="E4" s="13" t="n"/>
      <c r="F4" s="13">
        <f>IF($A4="","",IFERROR(XLOOKUP($A4,Assets!$A:$A,Assets!$F:$F,""),""))</f>
        <v/>
      </c>
      <c r="G4" s="13">
        <f>IF($A4="","",IF(IFERROR(XLOOKUP($A4,Assets!$A:$A,Assets!$J:$J,""),"")="SL",(MAX(0,MIN(IFERROR(XLOOKUP($A4,Assets!$A:$A,Assets!$I:$I,0),0),IF(OR(IFERROR(XLOOKUP($A4,Assets!$A:$A,Assets!$E:$E,""),"")="", $B4=""),0,DATEDIF(IFERROR(XLOOKUP($A4,Assets!$A:$A,Assets!$E:$E,""),""),EOMONTH($B4,0)+1,"m")))))*(IFERROR((IFERROR(XLOOKUP($A4,Assets!$A:$A,Assets!$F:$F,0),0)-IFERROR(XLOOKUP($A4,Assets!$A:$A,Assets!$G:$G,0),0))/IFERROR(XLOOKUP($A4,Assets!$A:$A,Assets!$I:$I,0),0),0)),IF(IFERROR(XLOOKUP($A4,Assets!$A:$A,Assets!$J:$J,""),"")="DDB",IF((MAX(0,MIN(IFERROR(XLOOKUP($A4,Assets!$A:$A,Assets!$I:$I,0),0),IF(OR(IFERROR(XLOOKUP($A4,Assets!$A:$A,Assets!$E:$E,""),"")="", $B4=""),0,DATEDIF(IFERROR(XLOOKUP($A4,Assets!$A:$A,Assets!$E:$E,""),""),EOMONTH($B4,0)+1,"m")))))=0,0,VDB(IFERROR(XLOOKUP($A4,Assets!$A:$A,Assets!$F:$F,0),0),IFERROR(XLOOKUP($A4,Assets!$A:$A,Assets!$G:$G,0),0),IFERROR(XLOOKUP($A4,Assets!$A:$A,Assets!$I:$I,0),0),0,(MAX(0,MIN(IFERROR(XLOOKUP($A4,Assets!$A:$A,Assets!$I:$I,0),0),IF(OR(IFERROR(XLOOKUP($A4,Assets!$A:$A,Assets!$E:$E,""),"")="", $B4=""),0,DATEDIF(IFERROR(XLOOKUP($A4,Assets!$A:$A,Assets!$E:$E,""),""),EOMONTH($B4,0)+1,"m"))))),2,TRUE)),"")))</f>
        <v/>
      </c>
      <c r="H4" s="13">
        <f>IF($A4="","",MAX(0,IFERROR(XLOOKUP($A4,Assets!$A:$A,Assets!$F:$F,0),0)-$G4))</f>
        <v/>
      </c>
      <c r="I4" s="13">
        <f>IF($A4="","",($D4-$E4)-$H4)</f>
        <v/>
      </c>
      <c r="J4" s="12" t="n"/>
      <c r="K4" s="12" t="n"/>
    </row>
    <row r="5">
      <c r="A5" s="12" t="n"/>
      <c r="B5" s="14" t="n"/>
      <c r="C5" s="12" t="n"/>
      <c r="D5" s="13" t="n"/>
      <c r="E5" s="13" t="n"/>
      <c r="F5" s="13">
        <f>IF($A5="","",IFERROR(XLOOKUP($A5,Assets!$A:$A,Assets!$F:$F,""),""))</f>
        <v/>
      </c>
      <c r="G5" s="13">
        <f>IF($A5="","",IF(IFERROR(XLOOKUP($A5,Assets!$A:$A,Assets!$J:$J,""),"")="SL",(MAX(0,MIN(IFERROR(XLOOKUP($A5,Assets!$A:$A,Assets!$I:$I,0),0),IF(OR(IFERROR(XLOOKUP($A5,Assets!$A:$A,Assets!$E:$E,""),"")="", $B5=""),0,DATEDIF(IFERROR(XLOOKUP($A5,Assets!$A:$A,Assets!$E:$E,""),""),EOMONTH($B5,0)+1,"m")))))*(IFERROR((IFERROR(XLOOKUP($A5,Assets!$A:$A,Assets!$F:$F,0),0)-IFERROR(XLOOKUP($A5,Assets!$A:$A,Assets!$G:$G,0),0))/IFERROR(XLOOKUP($A5,Assets!$A:$A,Assets!$I:$I,0),0),0)),IF(IFERROR(XLOOKUP($A5,Assets!$A:$A,Assets!$J:$J,""),"")="DDB",IF((MAX(0,MIN(IFERROR(XLOOKUP($A5,Assets!$A:$A,Assets!$I:$I,0),0),IF(OR(IFERROR(XLOOKUP($A5,Assets!$A:$A,Assets!$E:$E,""),"")="", $B5=""),0,DATEDIF(IFERROR(XLOOKUP($A5,Assets!$A:$A,Assets!$E:$E,""),""),EOMONTH($B5,0)+1,"m")))))=0,0,VDB(IFERROR(XLOOKUP($A5,Assets!$A:$A,Assets!$F:$F,0),0),IFERROR(XLOOKUP($A5,Assets!$A:$A,Assets!$G:$G,0),0),IFERROR(XLOOKUP($A5,Assets!$A:$A,Assets!$I:$I,0),0),0,(MAX(0,MIN(IFERROR(XLOOKUP($A5,Assets!$A:$A,Assets!$I:$I,0),0),IF(OR(IFERROR(XLOOKUP($A5,Assets!$A:$A,Assets!$E:$E,""),"")="", $B5=""),0,DATEDIF(IFERROR(XLOOKUP($A5,Assets!$A:$A,Assets!$E:$E,""),""),EOMONTH($B5,0)+1,"m"))))),2,TRUE)),"")))</f>
        <v/>
      </c>
      <c r="H5" s="13">
        <f>IF($A5="","",MAX(0,IFERROR(XLOOKUP($A5,Assets!$A:$A,Assets!$F:$F,0),0)-$G5))</f>
        <v/>
      </c>
      <c r="I5" s="13">
        <f>IF($A5="","",($D5-$E5)-$H5)</f>
        <v/>
      </c>
      <c r="J5" s="12" t="n"/>
      <c r="K5" s="12" t="n"/>
    </row>
    <row r="6">
      <c r="A6" s="12" t="n"/>
      <c r="B6" s="14" t="n"/>
      <c r="C6" s="12" t="n"/>
      <c r="D6" s="13" t="n"/>
      <c r="E6" s="13" t="n"/>
      <c r="F6" s="13">
        <f>IF($A6="","",IFERROR(XLOOKUP($A6,Assets!$A:$A,Assets!$F:$F,""),""))</f>
        <v/>
      </c>
      <c r="G6" s="13">
        <f>IF($A6="","",IF(IFERROR(XLOOKUP($A6,Assets!$A:$A,Assets!$J:$J,""),"")="SL",(MAX(0,MIN(IFERROR(XLOOKUP($A6,Assets!$A:$A,Assets!$I:$I,0),0),IF(OR(IFERROR(XLOOKUP($A6,Assets!$A:$A,Assets!$E:$E,""),"")="", $B6=""),0,DATEDIF(IFERROR(XLOOKUP($A6,Assets!$A:$A,Assets!$E:$E,""),""),EOMONTH($B6,0)+1,"m")))))*(IFERROR((IFERROR(XLOOKUP($A6,Assets!$A:$A,Assets!$F:$F,0),0)-IFERROR(XLOOKUP($A6,Assets!$A:$A,Assets!$G:$G,0),0))/IFERROR(XLOOKUP($A6,Assets!$A:$A,Assets!$I:$I,0),0),0)),IF(IFERROR(XLOOKUP($A6,Assets!$A:$A,Assets!$J:$J,""),"")="DDB",IF((MAX(0,MIN(IFERROR(XLOOKUP($A6,Assets!$A:$A,Assets!$I:$I,0),0),IF(OR(IFERROR(XLOOKUP($A6,Assets!$A:$A,Assets!$E:$E,""),"")="", $B6=""),0,DATEDIF(IFERROR(XLOOKUP($A6,Assets!$A:$A,Assets!$E:$E,""),""),EOMONTH($B6,0)+1,"m")))))=0,0,VDB(IFERROR(XLOOKUP($A6,Assets!$A:$A,Assets!$F:$F,0),0),IFERROR(XLOOKUP($A6,Assets!$A:$A,Assets!$G:$G,0),0),IFERROR(XLOOKUP($A6,Assets!$A:$A,Assets!$I:$I,0),0),0,(MAX(0,MIN(IFERROR(XLOOKUP($A6,Assets!$A:$A,Assets!$I:$I,0),0),IF(OR(IFERROR(XLOOKUP($A6,Assets!$A:$A,Assets!$E:$E,""),"")="", $B6=""),0,DATEDIF(IFERROR(XLOOKUP($A6,Assets!$A:$A,Assets!$E:$E,""),""),EOMONTH($B6,0)+1,"m"))))),2,TRUE)),"")))</f>
        <v/>
      </c>
      <c r="H6" s="13">
        <f>IF($A6="","",MAX(0,IFERROR(XLOOKUP($A6,Assets!$A:$A,Assets!$F:$F,0),0)-$G6))</f>
        <v/>
      </c>
      <c r="I6" s="13">
        <f>IF($A6="","",($D6-$E6)-$H6)</f>
        <v/>
      </c>
      <c r="J6" s="12" t="n"/>
      <c r="K6" s="12" t="n"/>
    </row>
    <row r="7">
      <c r="A7" s="12" t="n"/>
      <c r="B7" s="14" t="n"/>
      <c r="C7" s="12" t="n"/>
      <c r="D7" s="13" t="n"/>
      <c r="E7" s="13" t="n"/>
      <c r="F7" s="13">
        <f>IF($A7="","",IFERROR(XLOOKUP($A7,Assets!$A:$A,Assets!$F:$F,""),""))</f>
        <v/>
      </c>
      <c r="G7" s="13">
        <f>IF($A7="","",IF(IFERROR(XLOOKUP($A7,Assets!$A:$A,Assets!$J:$J,""),"")="SL",(MAX(0,MIN(IFERROR(XLOOKUP($A7,Assets!$A:$A,Assets!$I:$I,0),0),IF(OR(IFERROR(XLOOKUP($A7,Assets!$A:$A,Assets!$E:$E,""),"")="", $B7=""),0,DATEDIF(IFERROR(XLOOKUP($A7,Assets!$A:$A,Assets!$E:$E,""),""),EOMONTH($B7,0)+1,"m")))))*(IFERROR((IFERROR(XLOOKUP($A7,Assets!$A:$A,Assets!$F:$F,0),0)-IFERROR(XLOOKUP($A7,Assets!$A:$A,Assets!$G:$G,0),0))/IFERROR(XLOOKUP($A7,Assets!$A:$A,Assets!$I:$I,0),0),0)),IF(IFERROR(XLOOKUP($A7,Assets!$A:$A,Assets!$J:$J,""),"")="DDB",IF((MAX(0,MIN(IFERROR(XLOOKUP($A7,Assets!$A:$A,Assets!$I:$I,0),0),IF(OR(IFERROR(XLOOKUP($A7,Assets!$A:$A,Assets!$E:$E,""),"")="", $B7=""),0,DATEDIF(IFERROR(XLOOKUP($A7,Assets!$A:$A,Assets!$E:$E,""),""),EOMONTH($B7,0)+1,"m")))))=0,0,VDB(IFERROR(XLOOKUP($A7,Assets!$A:$A,Assets!$F:$F,0),0),IFERROR(XLOOKUP($A7,Assets!$A:$A,Assets!$G:$G,0),0),IFERROR(XLOOKUP($A7,Assets!$A:$A,Assets!$I:$I,0),0),0,(MAX(0,MIN(IFERROR(XLOOKUP($A7,Assets!$A:$A,Assets!$I:$I,0),0),IF(OR(IFERROR(XLOOKUP($A7,Assets!$A:$A,Assets!$E:$E,""),"")="", $B7=""),0,DATEDIF(IFERROR(XLOOKUP($A7,Assets!$A:$A,Assets!$E:$E,""),""),EOMONTH($B7,0)+1,"m"))))),2,TRUE)),"")))</f>
        <v/>
      </c>
      <c r="H7" s="13">
        <f>IF($A7="","",MAX(0,IFERROR(XLOOKUP($A7,Assets!$A:$A,Assets!$F:$F,0),0)-$G7))</f>
        <v/>
      </c>
      <c r="I7" s="13">
        <f>IF($A7="","",($D7-$E7)-$H7)</f>
        <v/>
      </c>
      <c r="J7" s="12" t="n"/>
      <c r="K7" s="12" t="n"/>
    </row>
    <row r="8">
      <c r="A8" s="12" t="n"/>
      <c r="B8" s="14" t="n"/>
      <c r="C8" s="12" t="n"/>
      <c r="D8" s="13" t="n"/>
      <c r="E8" s="13" t="n"/>
      <c r="F8" s="13">
        <f>IF($A8="","",IFERROR(XLOOKUP($A8,Assets!$A:$A,Assets!$F:$F,""),""))</f>
        <v/>
      </c>
      <c r="G8" s="13">
        <f>IF($A8="","",IF(IFERROR(XLOOKUP($A8,Assets!$A:$A,Assets!$J:$J,""),"")="SL",(MAX(0,MIN(IFERROR(XLOOKUP($A8,Assets!$A:$A,Assets!$I:$I,0),0),IF(OR(IFERROR(XLOOKUP($A8,Assets!$A:$A,Assets!$E:$E,""),"")="", $B8=""),0,DATEDIF(IFERROR(XLOOKUP($A8,Assets!$A:$A,Assets!$E:$E,""),""),EOMONTH($B8,0)+1,"m")))))*(IFERROR((IFERROR(XLOOKUP($A8,Assets!$A:$A,Assets!$F:$F,0),0)-IFERROR(XLOOKUP($A8,Assets!$A:$A,Assets!$G:$G,0),0))/IFERROR(XLOOKUP($A8,Assets!$A:$A,Assets!$I:$I,0),0),0)),IF(IFERROR(XLOOKUP($A8,Assets!$A:$A,Assets!$J:$J,""),"")="DDB",IF((MAX(0,MIN(IFERROR(XLOOKUP($A8,Assets!$A:$A,Assets!$I:$I,0),0),IF(OR(IFERROR(XLOOKUP($A8,Assets!$A:$A,Assets!$E:$E,""),"")="", $B8=""),0,DATEDIF(IFERROR(XLOOKUP($A8,Assets!$A:$A,Assets!$E:$E,""),""),EOMONTH($B8,0)+1,"m")))))=0,0,VDB(IFERROR(XLOOKUP($A8,Assets!$A:$A,Assets!$F:$F,0),0),IFERROR(XLOOKUP($A8,Assets!$A:$A,Assets!$G:$G,0),0),IFERROR(XLOOKUP($A8,Assets!$A:$A,Assets!$I:$I,0),0),0,(MAX(0,MIN(IFERROR(XLOOKUP($A8,Assets!$A:$A,Assets!$I:$I,0),0),IF(OR(IFERROR(XLOOKUP($A8,Assets!$A:$A,Assets!$E:$E,""),"")="", $B8=""),0,DATEDIF(IFERROR(XLOOKUP($A8,Assets!$A:$A,Assets!$E:$E,""),""),EOMONTH($B8,0)+1,"m"))))),2,TRUE)),"")))</f>
        <v/>
      </c>
      <c r="H8" s="13">
        <f>IF($A8="","",MAX(0,IFERROR(XLOOKUP($A8,Assets!$A:$A,Assets!$F:$F,0),0)-$G8))</f>
        <v/>
      </c>
      <c r="I8" s="13">
        <f>IF($A8="","",($D8-$E8)-$H8)</f>
        <v/>
      </c>
      <c r="J8" s="12" t="n"/>
      <c r="K8" s="12" t="n"/>
    </row>
    <row r="9">
      <c r="A9" s="12" t="n"/>
      <c r="B9" s="14" t="n"/>
      <c r="C9" s="12" t="n"/>
      <c r="D9" s="13" t="n"/>
      <c r="E9" s="13" t="n"/>
      <c r="F9" s="13">
        <f>IF($A9="","",IFERROR(XLOOKUP($A9,Assets!$A:$A,Assets!$F:$F,""),""))</f>
        <v/>
      </c>
      <c r="G9" s="13">
        <f>IF($A9="","",IF(IFERROR(XLOOKUP($A9,Assets!$A:$A,Assets!$J:$J,""),"")="SL",(MAX(0,MIN(IFERROR(XLOOKUP($A9,Assets!$A:$A,Assets!$I:$I,0),0),IF(OR(IFERROR(XLOOKUP($A9,Assets!$A:$A,Assets!$E:$E,""),"")="", $B9=""),0,DATEDIF(IFERROR(XLOOKUP($A9,Assets!$A:$A,Assets!$E:$E,""),""),EOMONTH($B9,0)+1,"m")))))*(IFERROR((IFERROR(XLOOKUP($A9,Assets!$A:$A,Assets!$F:$F,0),0)-IFERROR(XLOOKUP($A9,Assets!$A:$A,Assets!$G:$G,0),0))/IFERROR(XLOOKUP($A9,Assets!$A:$A,Assets!$I:$I,0),0),0)),IF(IFERROR(XLOOKUP($A9,Assets!$A:$A,Assets!$J:$J,""),"")="DDB",IF((MAX(0,MIN(IFERROR(XLOOKUP($A9,Assets!$A:$A,Assets!$I:$I,0),0),IF(OR(IFERROR(XLOOKUP($A9,Assets!$A:$A,Assets!$E:$E,""),"")="", $B9=""),0,DATEDIF(IFERROR(XLOOKUP($A9,Assets!$A:$A,Assets!$E:$E,""),""),EOMONTH($B9,0)+1,"m")))))=0,0,VDB(IFERROR(XLOOKUP($A9,Assets!$A:$A,Assets!$F:$F,0),0),IFERROR(XLOOKUP($A9,Assets!$A:$A,Assets!$G:$G,0),0),IFERROR(XLOOKUP($A9,Assets!$A:$A,Assets!$I:$I,0),0),0,(MAX(0,MIN(IFERROR(XLOOKUP($A9,Assets!$A:$A,Assets!$I:$I,0),0),IF(OR(IFERROR(XLOOKUP($A9,Assets!$A:$A,Assets!$E:$E,""),"")="", $B9=""),0,DATEDIF(IFERROR(XLOOKUP($A9,Assets!$A:$A,Assets!$E:$E,""),""),EOMONTH($B9,0)+1,"m"))))),2,TRUE)),"")))</f>
        <v/>
      </c>
      <c r="H9" s="13">
        <f>IF($A9="","",MAX(0,IFERROR(XLOOKUP($A9,Assets!$A:$A,Assets!$F:$F,0),0)-$G9))</f>
        <v/>
      </c>
      <c r="I9" s="13">
        <f>IF($A9="","",($D9-$E9)-$H9)</f>
        <v/>
      </c>
      <c r="J9" s="12" t="n"/>
      <c r="K9" s="12" t="n"/>
    </row>
    <row r="10">
      <c r="A10" s="12" t="n"/>
      <c r="B10" s="14" t="n"/>
      <c r="C10" s="12" t="n"/>
      <c r="D10" s="13" t="n"/>
      <c r="E10" s="13" t="n"/>
      <c r="F10" s="13">
        <f>IF($A10="","",IFERROR(XLOOKUP($A10,Assets!$A:$A,Assets!$F:$F,""),""))</f>
        <v/>
      </c>
      <c r="G10" s="13">
        <f>IF($A10="","",IF(IFERROR(XLOOKUP($A10,Assets!$A:$A,Assets!$J:$J,""),"")="SL",(MAX(0,MIN(IFERROR(XLOOKUP($A10,Assets!$A:$A,Assets!$I:$I,0),0),IF(OR(IFERROR(XLOOKUP($A10,Assets!$A:$A,Assets!$E:$E,""),"")="", $B10=""),0,DATEDIF(IFERROR(XLOOKUP($A10,Assets!$A:$A,Assets!$E:$E,""),""),EOMONTH($B10,0)+1,"m")))))*(IFERROR((IFERROR(XLOOKUP($A10,Assets!$A:$A,Assets!$F:$F,0),0)-IFERROR(XLOOKUP($A10,Assets!$A:$A,Assets!$G:$G,0),0))/IFERROR(XLOOKUP($A10,Assets!$A:$A,Assets!$I:$I,0),0),0)),IF(IFERROR(XLOOKUP($A10,Assets!$A:$A,Assets!$J:$J,""),"")="DDB",IF((MAX(0,MIN(IFERROR(XLOOKUP($A10,Assets!$A:$A,Assets!$I:$I,0),0),IF(OR(IFERROR(XLOOKUP($A10,Assets!$A:$A,Assets!$E:$E,""),"")="", $B10=""),0,DATEDIF(IFERROR(XLOOKUP($A10,Assets!$A:$A,Assets!$E:$E,""),""),EOMONTH($B10,0)+1,"m")))))=0,0,VDB(IFERROR(XLOOKUP($A10,Assets!$A:$A,Assets!$F:$F,0),0),IFERROR(XLOOKUP($A10,Assets!$A:$A,Assets!$G:$G,0),0),IFERROR(XLOOKUP($A10,Assets!$A:$A,Assets!$I:$I,0),0),0,(MAX(0,MIN(IFERROR(XLOOKUP($A10,Assets!$A:$A,Assets!$I:$I,0),0),IF(OR(IFERROR(XLOOKUP($A10,Assets!$A:$A,Assets!$E:$E,""),"")="", $B10=""),0,DATEDIF(IFERROR(XLOOKUP($A10,Assets!$A:$A,Assets!$E:$E,""),""),EOMONTH($B10,0)+1,"m"))))),2,TRUE)),"")))</f>
        <v/>
      </c>
      <c r="H10" s="13">
        <f>IF($A10="","",MAX(0,IFERROR(XLOOKUP($A10,Assets!$A:$A,Assets!$F:$F,0),0)-$G10))</f>
        <v/>
      </c>
      <c r="I10" s="13">
        <f>IF($A10="","",($D10-$E10)-$H10)</f>
        <v/>
      </c>
      <c r="J10" s="12" t="n"/>
      <c r="K10" s="12" t="n"/>
    </row>
    <row r="11">
      <c r="A11" s="12" t="n"/>
      <c r="B11" s="14" t="n"/>
      <c r="C11" s="12" t="n"/>
      <c r="D11" s="13" t="n"/>
      <c r="E11" s="13" t="n"/>
      <c r="F11" s="13">
        <f>IF($A11="","",IFERROR(XLOOKUP($A11,Assets!$A:$A,Assets!$F:$F,""),""))</f>
        <v/>
      </c>
      <c r="G11" s="13">
        <f>IF($A11="","",IF(IFERROR(XLOOKUP($A11,Assets!$A:$A,Assets!$J:$J,""),"")="SL",(MAX(0,MIN(IFERROR(XLOOKUP($A11,Assets!$A:$A,Assets!$I:$I,0),0),IF(OR(IFERROR(XLOOKUP($A11,Assets!$A:$A,Assets!$E:$E,""),"")="", $B11=""),0,DATEDIF(IFERROR(XLOOKUP($A11,Assets!$A:$A,Assets!$E:$E,""),""),EOMONTH($B11,0)+1,"m")))))*(IFERROR((IFERROR(XLOOKUP($A11,Assets!$A:$A,Assets!$F:$F,0),0)-IFERROR(XLOOKUP($A11,Assets!$A:$A,Assets!$G:$G,0),0))/IFERROR(XLOOKUP($A11,Assets!$A:$A,Assets!$I:$I,0),0),0)),IF(IFERROR(XLOOKUP($A11,Assets!$A:$A,Assets!$J:$J,""),"")="DDB",IF((MAX(0,MIN(IFERROR(XLOOKUP($A11,Assets!$A:$A,Assets!$I:$I,0),0),IF(OR(IFERROR(XLOOKUP($A11,Assets!$A:$A,Assets!$E:$E,""),"")="", $B11=""),0,DATEDIF(IFERROR(XLOOKUP($A11,Assets!$A:$A,Assets!$E:$E,""),""),EOMONTH($B11,0)+1,"m")))))=0,0,VDB(IFERROR(XLOOKUP($A11,Assets!$A:$A,Assets!$F:$F,0),0),IFERROR(XLOOKUP($A11,Assets!$A:$A,Assets!$G:$G,0),0),IFERROR(XLOOKUP($A11,Assets!$A:$A,Assets!$I:$I,0),0),0,(MAX(0,MIN(IFERROR(XLOOKUP($A11,Assets!$A:$A,Assets!$I:$I,0),0),IF(OR(IFERROR(XLOOKUP($A11,Assets!$A:$A,Assets!$E:$E,""),"")="", $B11=""),0,DATEDIF(IFERROR(XLOOKUP($A11,Assets!$A:$A,Assets!$E:$E,""),""),EOMONTH($B11,0)+1,"m"))))),2,TRUE)),"")))</f>
        <v/>
      </c>
      <c r="H11" s="13">
        <f>IF($A11="","",MAX(0,IFERROR(XLOOKUP($A11,Assets!$A:$A,Assets!$F:$F,0),0)-$G11))</f>
        <v/>
      </c>
      <c r="I11" s="13">
        <f>IF($A11="","",($D11-$E11)-$H11)</f>
        <v/>
      </c>
      <c r="J11" s="12" t="n"/>
      <c r="K11" s="12" t="n"/>
    </row>
    <row r="12">
      <c r="A12" s="12" t="n"/>
      <c r="B12" s="14" t="n"/>
      <c r="C12" s="12" t="n"/>
      <c r="D12" s="13" t="n"/>
      <c r="E12" s="13" t="n"/>
      <c r="F12" s="13">
        <f>IF($A12="","",IFERROR(XLOOKUP($A12,Assets!$A:$A,Assets!$F:$F,""),""))</f>
        <v/>
      </c>
      <c r="G12" s="13">
        <f>IF($A12="","",IF(IFERROR(XLOOKUP($A12,Assets!$A:$A,Assets!$J:$J,""),"")="SL",(MAX(0,MIN(IFERROR(XLOOKUP($A12,Assets!$A:$A,Assets!$I:$I,0),0),IF(OR(IFERROR(XLOOKUP($A12,Assets!$A:$A,Assets!$E:$E,""),"")="", $B12=""),0,DATEDIF(IFERROR(XLOOKUP($A12,Assets!$A:$A,Assets!$E:$E,""),""),EOMONTH($B12,0)+1,"m")))))*(IFERROR((IFERROR(XLOOKUP($A12,Assets!$A:$A,Assets!$F:$F,0),0)-IFERROR(XLOOKUP($A12,Assets!$A:$A,Assets!$G:$G,0),0))/IFERROR(XLOOKUP($A12,Assets!$A:$A,Assets!$I:$I,0),0),0)),IF(IFERROR(XLOOKUP($A12,Assets!$A:$A,Assets!$J:$J,""),"")="DDB",IF((MAX(0,MIN(IFERROR(XLOOKUP($A12,Assets!$A:$A,Assets!$I:$I,0),0),IF(OR(IFERROR(XLOOKUP($A12,Assets!$A:$A,Assets!$E:$E,""),"")="", $B12=""),0,DATEDIF(IFERROR(XLOOKUP($A12,Assets!$A:$A,Assets!$E:$E,""),""),EOMONTH($B12,0)+1,"m")))))=0,0,VDB(IFERROR(XLOOKUP($A12,Assets!$A:$A,Assets!$F:$F,0),0),IFERROR(XLOOKUP($A12,Assets!$A:$A,Assets!$G:$G,0),0),IFERROR(XLOOKUP($A12,Assets!$A:$A,Assets!$I:$I,0),0),0,(MAX(0,MIN(IFERROR(XLOOKUP($A12,Assets!$A:$A,Assets!$I:$I,0),0),IF(OR(IFERROR(XLOOKUP($A12,Assets!$A:$A,Assets!$E:$E,""),"")="", $B12=""),0,DATEDIF(IFERROR(XLOOKUP($A12,Assets!$A:$A,Assets!$E:$E,""),""),EOMONTH($B12,0)+1,"m"))))),2,TRUE)),"")))</f>
        <v/>
      </c>
      <c r="H12" s="13">
        <f>IF($A12="","",MAX(0,IFERROR(XLOOKUP($A12,Assets!$A:$A,Assets!$F:$F,0),0)-$G12))</f>
        <v/>
      </c>
      <c r="I12" s="13">
        <f>IF($A12="","",($D12-$E12)-$H12)</f>
        <v/>
      </c>
      <c r="J12" s="12" t="n"/>
      <c r="K12" s="12" t="n"/>
    </row>
    <row r="13">
      <c r="A13" s="12" t="n"/>
      <c r="B13" s="14" t="n"/>
      <c r="C13" s="12" t="n"/>
      <c r="D13" s="13" t="n"/>
      <c r="E13" s="13" t="n"/>
      <c r="F13" s="13">
        <f>IF($A13="","",IFERROR(XLOOKUP($A13,Assets!$A:$A,Assets!$F:$F,""),""))</f>
        <v/>
      </c>
      <c r="G13" s="13">
        <f>IF($A13="","",IF(IFERROR(XLOOKUP($A13,Assets!$A:$A,Assets!$J:$J,""),"")="SL",(MAX(0,MIN(IFERROR(XLOOKUP($A13,Assets!$A:$A,Assets!$I:$I,0),0),IF(OR(IFERROR(XLOOKUP($A13,Assets!$A:$A,Assets!$E:$E,""),"")="", $B13=""),0,DATEDIF(IFERROR(XLOOKUP($A13,Assets!$A:$A,Assets!$E:$E,""),""),EOMONTH($B13,0)+1,"m")))))*(IFERROR((IFERROR(XLOOKUP($A13,Assets!$A:$A,Assets!$F:$F,0),0)-IFERROR(XLOOKUP($A13,Assets!$A:$A,Assets!$G:$G,0),0))/IFERROR(XLOOKUP($A13,Assets!$A:$A,Assets!$I:$I,0),0),0)),IF(IFERROR(XLOOKUP($A13,Assets!$A:$A,Assets!$J:$J,""),"")="DDB",IF((MAX(0,MIN(IFERROR(XLOOKUP($A13,Assets!$A:$A,Assets!$I:$I,0),0),IF(OR(IFERROR(XLOOKUP($A13,Assets!$A:$A,Assets!$E:$E,""),"")="", $B13=""),0,DATEDIF(IFERROR(XLOOKUP($A13,Assets!$A:$A,Assets!$E:$E,""),""),EOMONTH($B13,0)+1,"m")))))=0,0,VDB(IFERROR(XLOOKUP($A13,Assets!$A:$A,Assets!$F:$F,0),0),IFERROR(XLOOKUP($A13,Assets!$A:$A,Assets!$G:$G,0),0),IFERROR(XLOOKUP($A13,Assets!$A:$A,Assets!$I:$I,0),0),0,(MAX(0,MIN(IFERROR(XLOOKUP($A13,Assets!$A:$A,Assets!$I:$I,0),0),IF(OR(IFERROR(XLOOKUP($A13,Assets!$A:$A,Assets!$E:$E,""),"")="", $B13=""),0,DATEDIF(IFERROR(XLOOKUP($A13,Assets!$A:$A,Assets!$E:$E,""),""),EOMONTH($B13,0)+1,"m"))))),2,TRUE)),"")))</f>
        <v/>
      </c>
      <c r="H13" s="13">
        <f>IF($A13="","",MAX(0,IFERROR(XLOOKUP($A13,Assets!$A:$A,Assets!$F:$F,0),0)-$G13))</f>
        <v/>
      </c>
      <c r="I13" s="13">
        <f>IF($A13="","",($D13-$E13)-$H13)</f>
        <v/>
      </c>
      <c r="J13" s="12" t="n"/>
      <c r="K13" s="12" t="n"/>
    </row>
    <row r="14">
      <c r="A14" s="12" t="n"/>
      <c r="B14" s="14" t="n"/>
      <c r="C14" s="12" t="n"/>
      <c r="D14" s="13" t="n"/>
      <c r="E14" s="13" t="n"/>
      <c r="F14" s="13">
        <f>IF($A14="","",IFERROR(XLOOKUP($A14,Assets!$A:$A,Assets!$F:$F,""),""))</f>
        <v/>
      </c>
      <c r="G14" s="13">
        <f>IF($A14="","",IF(IFERROR(XLOOKUP($A14,Assets!$A:$A,Assets!$J:$J,""),"")="SL",(MAX(0,MIN(IFERROR(XLOOKUP($A14,Assets!$A:$A,Assets!$I:$I,0),0),IF(OR(IFERROR(XLOOKUP($A14,Assets!$A:$A,Assets!$E:$E,""),"")="", $B14=""),0,DATEDIF(IFERROR(XLOOKUP($A14,Assets!$A:$A,Assets!$E:$E,""),""),EOMONTH($B14,0)+1,"m")))))*(IFERROR((IFERROR(XLOOKUP($A14,Assets!$A:$A,Assets!$F:$F,0),0)-IFERROR(XLOOKUP($A14,Assets!$A:$A,Assets!$G:$G,0),0))/IFERROR(XLOOKUP($A14,Assets!$A:$A,Assets!$I:$I,0),0),0)),IF(IFERROR(XLOOKUP($A14,Assets!$A:$A,Assets!$J:$J,""),"")="DDB",IF((MAX(0,MIN(IFERROR(XLOOKUP($A14,Assets!$A:$A,Assets!$I:$I,0),0),IF(OR(IFERROR(XLOOKUP($A14,Assets!$A:$A,Assets!$E:$E,""),"")="", $B14=""),0,DATEDIF(IFERROR(XLOOKUP($A14,Assets!$A:$A,Assets!$E:$E,""),""),EOMONTH($B14,0)+1,"m")))))=0,0,VDB(IFERROR(XLOOKUP($A14,Assets!$A:$A,Assets!$F:$F,0),0),IFERROR(XLOOKUP($A14,Assets!$A:$A,Assets!$G:$G,0),0),IFERROR(XLOOKUP($A14,Assets!$A:$A,Assets!$I:$I,0),0),0,(MAX(0,MIN(IFERROR(XLOOKUP($A14,Assets!$A:$A,Assets!$I:$I,0),0),IF(OR(IFERROR(XLOOKUP($A14,Assets!$A:$A,Assets!$E:$E,""),"")="", $B14=""),0,DATEDIF(IFERROR(XLOOKUP($A14,Assets!$A:$A,Assets!$E:$E,""),""),EOMONTH($B14,0)+1,"m"))))),2,TRUE)),"")))</f>
        <v/>
      </c>
      <c r="H14" s="13">
        <f>IF($A14="","",MAX(0,IFERROR(XLOOKUP($A14,Assets!$A:$A,Assets!$F:$F,0),0)-$G14))</f>
        <v/>
      </c>
      <c r="I14" s="13">
        <f>IF($A14="","",($D14-$E14)-$H14)</f>
        <v/>
      </c>
      <c r="J14" s="12" t="n"/>
      <c r="K14" s="12" t="n"/>
    </row>
    <row r="15">
      <c r="A15" s="12" t="n"/>
      <c r="B15" s="14" t="n"/>
      <c r="C15" s="12" t="n"/>
      <c r="D15" s="13" t="n"/>
      <c r="E15" s="13" t="n"/>
      <c r="F15" s="13">
        <f>IF($A15="","",IFERROR(XLOOKUP($A15,Assets!$A:$A,Assets!$F:$F,""),""))</f>
        <v/>
      </c>
      <c r="G15" s="13">
        <f>IF($A15="","",IF(IFERROR(XLOOKUP($A15,Assets!$A:$A,Assets!$J:$J,""),"")="SL",(MAX(0,MIN(IFERROR(XLOOKUP($A15,Assets!$A:$A,Assets!$I:$I,0),0),IF(OR(IFERROR(XLOOKUP($A15,Assets!$A:$A,Assets!$E:$E,""),"")="", $B15=""),0,DATEDIF(IFERROR(XLOOKUP($A15,Assets!$A:$A,Assets!$E:$E,""),""),EOMONTH($B15,0)+1,"m")))))*(IFERROR((IFERROR(XLOOKUP($A15,Assets!$A:$A,Assets!$F:$F,0),0)-IFERROR(XLOOKUP($A15,Assets!$A:$A,Assets!$G:$G,0),0))/IFERROR(XLOOKUP($A15,Assets!$A:$A,Assets!$I:$I,0),0),0)),IF(IFERROR(XLOOKUP($A15,Assets!$A:$A,Assets!$J:$J,""),"")="DDB",IF((MAX(0,MIN(IFERROR(XLOOKUP($A15,Assets!$A:$A,Assets!$I:$I,0),0),IF(OR(IFERROR(XLOOKUP($A15,Assets!$A:$A,Assets!$E:$E,""),"")="", $B15=""),0,DATEDIF(IFERROR(XLOOKUP($A15,Assets!$A:$A,Assets!$E:$E,""),""),EOMONTH($B15,0)+1,"m")))))=0,0,VDB(IFERROR(XLOOKUP($A15,Assets!$A:$A,Assets!$F:$F,0),0),IFERROR(XLOOKUP($A15,Assets!$A:$A,Assets!$G:$G,0),0),IFERROR(XLOOKUP($A15,Assets!$A:$A,Assets!$I:$I,0),0),0,(MAX(0,MIN(IFERROR(XLOOKUP($A15,Assets!$A:$A,Assets!$I:$I,0),0),IF(OR(IFERROR(XLOOKUP($A15,Assets!$A:$A,Assets!$E:$E,""),"")="", $B15=""),0,DATEDIF(IFERROR(XLOOKUP($A15,Assets!$A:$A,Assets!$E:$E,""),""),EOMONTH($B15,0)+1,"m"))))),2,TRUE)),"")))</f>
        <v/>
      </c>
      <c r="H15" s="13">
        <f>IF($A15="","",MAX(0,IFERROR(XLOOKUP($A15,Assets!$A:$A,Assets!$F:$F,0),0)-$G15))</f>
        <v/>
      </c>
      <c r="I15" s="13">
        <f>IF($A15="","",($D15-$E15)-$H15)</f>
        <v/>
      </c>
      <c r="J15" s="12" t="n"/>
      <c r="K15" s="12" t="n"/>
    </row>
    <row r="16">
      <c r="A16" s="12" t="n"/>
      <c r="B16" s="14" t="n"/>
      <c r="C16" s="12" t="n"/>
      <c r="D16" s="13" t="n"/>
      <c r="E16" s="13" t="n"/>
      <c r="F16" s="13">
        <f>IF($A16="","",IFERROR(XLOOKUP($A16,Assets!$A:$A,Assets!$F:$F,""),""))</f>
        <v/>
      </c>
      <c r="G16" s="13">
        <f>IF($A16="","",IF(IFERROR(XLOOKUP($A16,Assets!$A:$A,Assets!$J:$J,""),"")="SL",(MAX(0,MIN(IFERROR(XLOOKUP($A16,Assets!$A:$A,Assets!$I:$I,0),0),IF(OR(IFERROR(XLOOKUP($A16,Assets!$A:$A,Assets!$E:$E,""),"")="", $B16=""),0,DATEDIF(IFERROR(XLOOKUP($A16,Assets!$A:$A,Assets!$E:$E,""),""),EOMONTH($B16,0)+1,"m")))))*(IFERROR((IFERROR(XLOOKUP($A16,Assets!$A:$A,Assets!$F:$F,0),0)-IFERROR(XLOOKUP($A16,Assets!$A:$A,Assets!$G:$G,0),0))/IFERROR(XLOOKUP($A16,Assets!$A:$A,Assets!$I:$I,0),0),0)),IF(IFERROR(XLOOKUP($A16,Assets!$A:$A,Assets!$J:$J,""),"")="DDB",IF((MAX(0,MIN(IFERROR(XLOOKUP($A16,Assets!$A:$A,Assets!$I:$I,0),0),IF(OR(IFERROR(XLOOKUP($A16,Assets!$A:$A,Assets!$E:$E,""),"")="", $B16=""),0,DATEDIF(IFERROR(XLOOKUP($A16,Assets!$A:$A,Assets!$E:$E,""),""),EOMONTH($B16,0)+1,"m")))))=0,0,VDB(IFERROR(XLOOKUP($A16,Assets!$A:$A,Assets!$F:$F,0),0),IFERROR(XLOOKUP($A16,Assets!$A:$A,Assets!$G:$G,0),0),IFERROR(XLOOKUP($A16,Assets!$A:$A,Assets!$I:$I,0),0),0,(MAX(0,MIN(IFERROR(XLOOKUP($A16,Assets!$A:$A,Assets!$I:$I,0),0),IF(OR(IFERROR(XLOOKUP($A16,Assets!$A:$A,Assets!$E:$E,""),"")="", $B16=""),0,DATEDIF(IFERROR(XLOOKUP($A16,Assets!$A:$A,Assets!$E:$E,""),""),EOMONTH($B16,0)+1,"m"))))),2,TRUE)),"")))</f>
        <v/>
      </c>
      <c r="H16" s="13">
        <f>IF($A16="","",MAX(0,IFERROR(XLOOKUP($A16,Assets!$A:$A,Assets!$F:$F,0),0)-$G16))</f>
        <v/>
      </c>
      <c r="I16" s="13">
        <f>IF($A16="","",($D16-$E16)-$H16)</f>
        <v/>
      </c>
      <c r="J16" s="12" t="n"/>
      <c r="K16" s="12" t="n"/>
    </row>
    <row r="17">
      <c r="A17" s="12" t="n"/>
      <c r="B17" s="14" t="n"/>
      <c r="C17" s="12" t="n"/>
      <c r="D17" s="13" t="n"/>
      <c r="E17" s="13" t="n"/>
      <c r="F17" s="13">
        <f>IF($A17="","",IFERROR(XLOOKUP($A17,Assets!$A:$A,Assets!$F:$F,""),""))</f>
        <v/>
      </c>
      <c r="G17" s="13">
        <f>IF($A17="","",IF(IFERROR(XLOOKUP($A17,Assets!$A:$A,Assets!$J:$J,""),"")="SL",(MAX(0,MIN(IFERROR(XLOOKUP($A17,Assets!$A:$A,Assets!$I:$I,0),0),IF(OR(IFERROR(XLOOKUP($A17,Assets!$A:$A,Assets!$E:$E,""),"")="", $B17=""),0,DATEDIF(IFERROR(XLOOKUP($A17,Assets!$A:$A,Assets!$E:$E,""),""),EOMONTH($B17,0)+1,"m")))))*(IFERROR((IFERROR(XLOOKUP($A17,Assets!$A:$A,Assets!$F:$F,0),0)-IFERROR(XLOOKUP($A17,Assets!$A:$A,Assets!$G:$G,0),0))/IFERROR(XLOOKUP($A17,Assets!$A:$A,Assets!$I:$I,0),0),0)),IF(IFERROR(XLOOKUP($A17,Assets!$A:$A,Assets!$J:$J,""),"")="DDB",IF((MAX(0,MIN(IFERROR(XLOOKUP($A17,Assets!$A:$A,Assets!$I:$I,0),0),IF(OR(IFERROR(XLOOKUP($A17,Assets!$A:$A,Assets!$E:$E,""),"")="", $B17=""),0,DATEDIF(IFERROR(XLOOKUP($A17,Assets!$A:$A,Assets!$E:$E,""),""),EOMONTH($B17,0)+1,"m")))))=0,0,VDB(IFERROR(XLOOKUP($A17,Assets!$A:$A,Assets!$F:$F,0),0),IFERROR(XLOOKUP($A17,Assets!$A:$A,Assets!$G:$G,0),0),IFERROR(XLOOKUP($A17,Assets!$A:$A,Assets!$I:$I,0),0),0,(MAX(0,MIN(IFERROR(XLOOKUP($A17,Assets!$A:$A,Assets!$I:$I,0),0),IF(OR(IFERROR(XLOOKUP($A17,Assets!$A:$A,Assets!$E:$E,""),"")="", $B17=""),0,DATEDIF(IFERROR(XLOOKUP($A17,Assets!$A:$A,Assets!$E:$E,""),""),EOMONTH($B17,0)+1,"m"))))),2,TRUE)),"")))</f>
        <v/>
      </c>
      <c r="H17" s="13">
        <f>IF($A17="","",MAX(0,IFERROR(XLOOKUP($A17,Assets!$A:$A,Assets!$F:$F,0),0)-$G17))</f>
        <v/>
      </c>
      <c r="I17" s="13">
        <f>IF($A17="","",($D17-$E17)-$H17)</f>
        <v/>
      </c>
      <c r="J17" s="12" t="n"/>
      <c r="K17" s="12" t="n"/>
    </row>
    <row r="18">
      <c r="A18" s="12" t="n"/>
      <c r="B18" s="14" t="n"/>
      <c r="C18" s="12" t="n"/>
      <c r="D18" s="13" t="n"/>
      <c r="E18" s="13" t="n"/>
      <c r="F18" s="13">
        <f>IF($A18="","",IFERROR(XLOOKUP($A18,Assets!$A:$A,Assets!$F:$F,""),""))</f>
        <v/>
      </c>
      <c r="G18" s="13">
        <f>IF($A18="","",IF(IFERROR(XLOOKUP($A18,Assets!$A:$A,Assets!$J:$J,""),"")="SL",(MAX(0,MIN(IFERROR(XLOOKUP($A18,Assets!$A:$A,Assets!$I:$I,0),0),IF(OR(IFERROR(XLOOKUP($A18,Assets!$A:$A,Assets!$E:$E,""),"")="", $B18=""),0,DATEDIF(IFERROR(XLOOKUP($A18,Assets!$A:$A,Assets!$E:$E,""),""),EOMONTH($B18,0)+1,"m")))))*(IFERROR((IFERROR(XLOOKUP($A18,Assets!$A:$A,Assets!$F:$F,0),0)-IFERROR(XLOOKUP($A18,Assets!$A:$A,Assets!$G:$G,0),0))/IFERROR(XLOOKUP($A18,Assets!$A:$A,Assets!$I:$I,0),0),0)),IF(IFERROR(XLOOKUP($A18,Assets!$A:$A,Assets!$J:$J,""),"")="DDB",IF((MAX(0,MIN(IFERROR(XLOOKUP($A18,Assets!$A:$A,Assets!$I:$I,0),0),IF(OR(IFERROR(XLOOKUP($A18,Assets!$A:$A,Assets!$E:$E,""),"")="", $B18=""),0,DATEDIF(IFERROR(XLOOKUP($A18,Assets!$A:$A,Assets!$E:$E,""),""),EOMONTH($B18,0)+1,"m")))))=0,0,VDB(IFERROR(XLOOKUP($A18,Assets!$A:$A,Assets!$F:$F,0),0),IFERROR(XLOOKUP($A18,Assets!$A:$A,Assets!$G:$G,0),0),IFERROR(XLOOKUP($A18,Assets!$A:$A,Assets!$I:$I,0),0),0,(MAX(0,MIN(IFERROR(XLOOKUP($A18,Assets!$A:$A,Assets!$I:$I,0),0),IF(OR(IFERROR(XLOOKUP($A18,Assets!$A:$A,Assets!$E:$E,""),"")="", $B18=""),0,DATEDIF(IFERROR(XLOOKUP($A18,Assets!$A:$A,Assets!$E:$E,""),""),EOMONTH($B18,0)+1,"m"))))),2,TRUE)),"")))</f>
        <v/>
      </c>
      <c r="H18" s="13">
        <f>IF($A18="","",MAX(0,IFERROR(XLOOKUP($A18,Assets!$A:$A,Assets!$F:$F,0),0)-$G18))</f>
        <v/>
      </c>
      <c r="I18" s="13">
        <f>IF($A18="","",($D18-$E18)-$H18)</f>
        <v/>
      </c>
      <c r="J18" s="12" t="n"/>
      <c r="K18" s="12" t="n"/>
    </row>
    <row r="19">
      <c r="A19" s="12" t="n"/>
      <c r="B19" s="14" t="n"/>
      <c r="C19" s="12" t="n"/>
      <c r="D19" s="13" t="n"/>
      <c r="E19" s="13" t="n"/>
      <c r="F19" s="13">
        <f>IF($A19="","",IFERROR(XLOOKUP($A19,Assets!$A:$A,Assets!$F:$F,""),""))</f>
        <v/>
      </c>
      <c r="G19" s="13">
        <f>IF($A19="","",IF(IFERROR(XLOOKUP($A19,Assets!$A:$A,Assets!$J:$J,""),"")="SL",(MAX(0,MIN(IFERROR(XLOOKUP($A19,Assets!$A:$A,Assets!$I:$I,0),0),IF(OR(IFERROR(XLOOKUP($A19,Assets!$A:$A,Assets!$E:$E,""),"")="", $B19=""),0,DATEDIF(IFERROR(XLOOKUP($A19,Assets!$A:$A,Assets!$E:$E,""),""),EOMONTH($B19,0)+1,"m")))))*(IFERROR((IFERROR(XLOOKUP($A19,Assets!$A:$A,Assets!$F:$F,0),0)-IFERROR(XLOOKUP($A19,Assets!$A:$A,Assets!$G:$G,0),0))/IFERROR(XLOOKUP($A19,Assets!$A:$A,Assets!$I:$I,0),0),0)),IF(IFERROR(XLOOKUP($A19,Assets!$A:$A,Assets!$J:$J,""),"")="DDB",IF((MAX(0,MIN(IFERROR(XLOOKUP($A19,Assets!$A:$A,Assets!$I:$I,0),0),IF(OR(IFERROR(XLOOKUP($A19,Assets!$A:$A,Assets!$E:$E,""),"")="", $B19=""),0,DATEDIF(IFERROR(XLOOKUP($A19,Assets!$A:$A,Assets!$E:$E,""),""),EOMONTH($B19,0)+1,"m")))))=0,0,VDB(IFERROR(XLOOKUP($A19,Assets!$A:$A,Assets!$F:$F,0),0),IFERROR(XLOOKUP($A19,Assets!$A:$A,Assets!$G:$G,0),0),IFERROR(XLOOKUP($A19,Assets!$A:$A,Assets!$I:$I,0),0),0,(MAX(0,MIN(IFERROR(XLOOKUP($A19,Assets!$A:$A,Assets!$I:$I,0),0),IF(OR(IFERROR(XLOOKUP($A19,Assets!$A:$A,Assets!$E:$E,""),"")="", $B19=""),0,DATEDIF(IFERROR(XLOOKUP($A19,Assets!$A:$A,Assets!$E:$E,""),""),EOMONTH($B19,0)+1,"m"))))),2,TRUE)),"")))</f>
        <v/>
      </c>
      <c r="H19" s="13">
        <f>IF($A19="","",MAX(0,IFERROR(XLOOKUP($A19,Assets!$A:$A,Assets!$F:$F,0),0)-$G19))</f>
        <v/>
      </c>
      <c r="I19" s="13">
        <f>IF($A19="","",($D19-$E19)-$H19)</f>
        <v/>
      </c>
      <c r="J19" s="12" t="n"/>
      <c r="K19" s="12" t="n"/>
    </row>
    <row r="20">
      <c r="A20" s="12" t="n"/>
      <c r="B20" s="14" t="n"/>
      <c r="C20" s="12" t="n"/>
      <c r="D20" s="13" t="n"/>
      <c r="E20" s="13" t="n"/>
      <c r="F20" s="13">
        <f>IF($A20="","",IFERROR(XLOOKUP($A20,Assets!$A:$A,Assets!$F:$F,""),""))</f>
        <v/>
      </c>
      <c r="G20" s="13">
        <f>IF($A20="","",IF(IFERROR(XLOOKUP($A20,Assets!$A:$A,Assets!$J:$J,""),"")="SL",(MAX(0,MIN(IFERROR(XLOOKUP($A20,Assets!$A:$A,Assets!$I:$I,0),0),IF(OR(IFERROR(XLOOKUP($A20,Assets!$A:$A,Assets!$E:$E,""),"")="", $B20=""),0,DATEDIF(IFERROR(XLOOKUP($A20,Assets!$A:$A,Assets!$E:$E,""),""),EOMONTH($B20,0)+1,"m")))))*(IFERROR((IFERROR(XLOOKUP($A20,Assets!$A:$A,Assets!$F:$F,0),0)-IFERROR(XLOOKUP($A20,Assets!$A:$A,Assets!$G:$G,0),0))/IFERROR(XLOOKUP($A20,Assets!$A:$A,Assets!$I:$I,0),0),0)),IF(IFERROR(XLOOKUP($A20,Assets!$A:$A,Assets!$J:$J,""),"")="DDB",IF((MAX(0,MIN(IFERROR(XLOOKUP($A20,Assets!$A:$A,Assets!$I:$I,0),0),IF(OR(IFERROR(XLOOKUP($A20,Assets!$A:$A,Assets!$E:$E,""),"")="", $B20=""),0,DATEDIF(IFERROR(XLOOKUP($A20,Assets!$A:$A,Assets!$E:$E,""),""),EOMONTH($B20,0)+1,"m")))))=0,0,VDB(IFERROR(XLOOKUP($A20,Assets!$A:$A,Assets!$F:$F,0),0),IFERROR(XLOOKUP($A20,Assets!$A:$A,Assets!$G:$G,0),0),IFERROR(XLOOKUP($A20,Assets!$A:$A,Assets!$I:$I,0),0),0,(MAX(0,MIN(IFERROR(XLOOKUP($A20,Assets!$A:$A,Assets!$I:$I,0),0),IF(OR(IFERROR(XLOOKUP($A20,Assets!$A:$A,Assets!$E:$E,""),"")="", $B20=""),0,DATEDIF(IFERROR(XLOOKUP($A20,Assets!$A:$A,Assets!$E:$E,""),""),EOMONTH($B20,0)+1,"m"))))),2,TRUE)),"")))</f>
        <v/>
      </c>
      <c r="H20" s="13">
        <f>IF($A20="","",MAX(0,IFERROR(XLOOKUP($A20,Assets!$A:$A,Assets!$F:$F,0),0)-$G20))</f>
        <v/>
      </c>
      <c r="I20" s="13">
        <f>IF($A20="","",($D20-$E20)-$H20)</f>
        <v/>
      </c>
      <c r="J20" s="12" t="n"/>
      <c r="K20" s="12" t="n"/>
    </row>
    <row r="21">
      <c r="A21" s="12" t="n"/>
      <c r="B21" s="14" t="n"/>
      <c r="C21" s="12" t="n"/>
      <c r="D21" s="13" t="n"/>
      <c r="E21" s="13" t="n"/>
      <c r="F21" s="13">
        <f>IF($A21="","",IFERROR(XLOOKUP($A21,Assets!$A:$A,Assets!$F:$F,""),""))</f>
        <v/>
      </c>
      <c r="G21" s="13">
        <f>IF($A21="","",IF(IFERROR(XLOOKUP($A21,Assets!$A:$A,Assets!$J:$J,""),"")="SL",(MAX(0,MIN(IFERROR(XLOOKUP($A21,Assets!$A:$A,Assets!$I:$I,0),0),IF(OR(IFERROR(XLOOKUP($A21,Assets!$A:$A,Assets!$E:$E,""),"")="", $B21=""),0,DATEDIF(IFERROR(XLOOKUP($A21,Assets!$A:$A,Assets!$E:$E,""),""),EOMONTH($B21,0)+1,"m")))))*(IFERROR((IFERROR(XLOOKUP($A21,Assets!$A:$A,Assets!$F:$F,0),0)-IFERROR(XLOOKUP($A21,Assets!$A:$A,Assets!$G:$G,0),0))/IFERROR(XLOOKUP($A21,Assets!$A:$A,Assets!$I:$I,0),0),0)),IF(IFERROR(XLOOKUP($A21,Assets!$A:$A,Assets!$J:$J,""),"")="DDB",IF((MAX(0,MIN(IFERROR(XLOOKUP($A21,Assets!$A:$A,Assets!$I:$I,0),0),IF(OR(IFERROR(XLOOKUP($A21,Assets!$A:$A,Assets!$E:$E,""),"")="", $B21=""),0,DATEDIF(IFERROR(XLOOKUP($A21,Assets!$A:$A,Assets!$E:$E,""),""),EOMONTH($B21,0)+1,"m")))))=0,0,VDB(IFERROR(XLOOKUP($A21,Assets!$A:$A,Assets!$F:$F,0),0),IFERROR(XLOOKUP($A21,Assets!$A:$A,Assets!$G:$G,0),0),IFERROR(XLOOKUP($A21,Assets!$A:$A,Assets!$I:$I,0),0),0,(MAX(0,MIN(IFERROR(XLOOKUP($A21,Assets!$A:$A,Assets!$I:$I,0),0),IF(OR(IFERROR(XLOOKUP($A21,Assets!$A:$A,Assets!$E:$E,""),"")="", $B21=""),0,DATEDIF(IFERROR(XLOOKUP($A21,Assets!$A:$A,Assets!$E:$E,""),""),EOMONTH($B21,0)+1,"m"))))),2,TRUE)),"")))</f>
        <v/>
      </c>
      <c r="H21" s="13">
        <f>IF($A21="","",MAX(0,IFERROR(XLOOKUP($A21,Assets!$A:$A,Assets!$F:$F,0),0)-$G21))</f>
        <v/>
      </c>
      <c r="I21" s="13">
        <f>IF($A21="","",($D21-$E21)-$H21)</f>
        <v/>
      </c>
      <c r="J21" s="12" t="n"/>
      <c r="K21" s="12" t="n"/>
    </row>
    <row r="22">
      <c r="A22" s="12" t="n"/>
      <c r="B22" s="14" t="n"/>
      <c r="C22" s="12" t="n"/>
      <c r="D22" s="13" t="n"/>
      <c r="E22" s="13" t="n"/>
      <c r="F22" s="13">
        <f>IF($A22="","",IFERROR(XLOOKUP($A22,Assets!$A:$A,Assets!$F:$F,""),""))</f>
        <v/>
      </c>
      <c r="G22" s="13">
        <f>IF($A22="","",IF(IFERROR(XLOOKUP($A22,Assets!$A:$A,Assets!$J:$J,""),"")="SL",(MAX(0,MIN(IFERROR(XLOOKUP($A22,Assets!$A:$A,Assets!$I:$I,0),0),IF(OR(IFERROR(XLOOKUP($A22,Assets!$A:$A,Assets!$E:$E,""),"")="", $B22=""),0,DATEDIF(IFERROR(XLOOKUP($A22,Assets!$A:$A,Assets!$E:$E,""),""),EOMONTH($B22,0)+1,"m")))))*(IFERROR((IFERROR(XLOOKUP($A22,Assets!$A:$A,Assets!$F:$F,0),0)-IFERROR(XLOOKUP($A22,Assets!$A:$A,Assets!$G:$G,0),0))/IFERROR(XLOOKUP($A22,Assets!$A:$A,Assets!$I:$I,0),0),0)),IF(IFERROR(XLOOKUP($A22,Assets!$A:$A,Assets!$J:$J,""),"")="DDB",IF((MAX(0,MIN(IFERROR(XLOOKUP($A22,Assets!$A:$A,Assets!$I:$I,0),0),IF(OR(IFERROR(XLOOKUP($A22,Assets!$A:$A,Assets!$E:$E,""),"")="", $B22=""),0,DATEDIF(IFERROR(XLOOKUP($A22,Assets!$A:$A,Assets!$E:$E,""),""),EOMONTH($B22,0)+1,"m")))))=0,0,VDB(IFERROR(XLOOKUP($A22,Assets!$A:$A,Assets!$F:$F,0),0),IFERROR(XLOOKUP($A22,Assets!$A:$A,Assets!$G:$G,0),0),IFERROR(XLOOKUP($A22,Assets!$A:$A,Assets!$I:$I,0),0),0,(MAX(0,MIN(IFERROR(XLOOKUP($A22,Assets!$A:$A,Assets!$I:$I,0),0),IF(OR(IFERROR(XLOOKUP($A22,Assets!$A:$A,Assets!$E:$E,""),"")="", $B22=""),0,DATEDIF(IFERROR(XLOOKUP($A22,Assets!$A:$A,Assets!$E:$E,""),""),EOMONTH($B22,0)+1,"m"))))),2,TRUE)),"")))</f>
        <v/>
      </c>
      <c r="H22" s="13">
        <f>IF($A22="","",MAX(0,IFERROR(XLOOKUP($A22,Assets!$A:$A,Assets!$F:$F,0),0)-$G22))</f>
        <v/>
      </c>
      <c r="I22" s="13">
        <f>IF($A22="","",($D22-$E22)-$H22)</f>
        <v/>
      </c>
      <c r="J22" s="12" t="n"/>
      <c r="K22" s="12" t="n"/>
    </row>
    <row r="23">
      <c r="A23" s="12" t="n"/>
      <c r="B23" s="14" t="n"/>
      <c r="C23" s="12" t="n"/>
      <c r="D23" s="13" t="n"/>
      <c r="E23" s="13" t="n"/>
      <c r="F23" s="13">
        <f>IF($A23="","",IFERROR(XLOOKUP($A23,Assets!$A:$A,Assets!$F:$F,""),""))</f>
        <v/>
      </c>
      <c r="G23" s="13">
        <f>IF($A23="","",IF(IFERROR(XLOOKUP($A23,Assets!$A:$A,Assets!$J:$J,""),"")="SL",(MAX(0,MIN(IFERROR(XLOOKUP($A23,Assets!$A:$A,Assets!$I:$I,0),0),IF(OR(IFERROR(XLOOKUP($A23,Assets!$A:$A,Assets!$E:$E,""),"")="", $B23=""),0,DATEDIF(IFERROR(XLOOKUP($A23,Assets!$A:$A,Assets!$E:$E,""),""),EOMONTH($B23,0)+1,"m")))))*(IFERROR((IFERROR(XLOOKUP($A23,Assets!$A:$A,Assets!$F:$F,0),0)-IFERROR(XLOOKUP($A23,Assets!$A:$A,Assets!$G:$G,0),0))/IFERROR(XLOOKUP($A23,Assets!$A:$A,Assets!$I:$I,0),0),0)),IF(IFERROR(XLOOKUP($A23,Assets!$A:$A,Assets!$J:$J,""),"")="DDB",IF((MAX(0,MIN(IFERROR(XLOOKUP($A23,Assets!$A:$A,Assets!$I:$I,0),0),IF(OR(IFERROR(XLOOKUP($A23,Assets!$A:$A,Assets!$E:$E,""),"")="", $B23=""),0,DATEDIF(IFERROR(XLOOKUP($A23,Assets!$A:$A,Assets!$E:$E,""),""),EOMONTH($B23,0)+1,"m")))))=0,0,VDB(IFERROR(XLOOKUP($A23,Assets!$A:$A,Assets!$F:$F,0),0),IFERROR(XLOOKUP($A23,Assets!$A:$A,Assets!$G:$G,0),0),IFERROR(XLOOKUP($A23,Assets!$A:$A,Assets!$I:$I,0),0),0,(MAX(0,MIN(IFERROR(XLOOKUP($A23,Assets!$A:$A,Assets!$I:$I,0),0),IF(OR(IFERROR(XLOOKUP($A23,Assets!$A:$A,Assets!$E:$E,""),"")="", $B23=""),0,DATEDIF(IFERROR(XLOOKUP($A23,Assets!$A:$A,Assets!$E:$E,""),""),EOMONTH($B23,0)+1,"m"))))),2,TRUE)),"")))</f>
        <v/>
      </c>
      <c r="H23" s="13">
        <f>IF($A23="","",MAX(0,IFERROR(XLOOKUP($A23,Assets!$A:$A,Assets!$F:$F,0),0)-$G23))</f>
        <v/>
      </c>
      <c r="I23" s="13">
        <f>IF($A23="","",($D23-$E23)-$H23)</f>
        <v/>
      </c>
      <c r="J23" s="12" t="n"/>
      <c r="K23" s="12" t="n"/>
    </row>
    <row r="24">
      <c r="A24" s="12" t="n"/>
      <c r="B24" s="14" t="n"/>
      <c r="C24" s="12" t="n"/>
      <c r="D24" s="13" t="n"/>
      <c r="E24" s="13" t="n"/>
      <c r="F24" s="13">
        <f>IF($A24="","",IFERROR(XLOOKUP($A24,Assets!$A:$A,Assets!$F:$F,""),""))</f>
        <v/>
      </c>
      <c r="G24" s="13">
        <f>IF($A24="","",IF(IFERROR(XLOOKUP($A24,Assets!$A:$A,Assets!$J:$J,""),"")="SL",(MAX(0,MIN(IFERROR(XLOOKUP($A24,Assets!$A:$A,Assets!$I:$I,0),0),IF(OR(IFERROR(XLOOKUP($A24,Assets!$A:$A,Assets!$E:$E,""),"")="", $B24=""),0,DATEDIF(IFERROR(XLOOKUP($A24,Assets!$A:$A,Assets!$E:$E,""),""),EOMONTH($B24,0)+1,"m")))))*(IFERROR((IFERROR(XLOOKUP($A24,Assets!$A:$A,Assets!$F:$F,0),0)-IFERROR(XLOOKUP($A24,Assets!$A:$A,Assets!$G:$G,0),0))/IFERROR(XLOOKUP($A24,Assets!$A:$A,Assets!$I:$I,0),0),0)),IF(IFERROR(XLOOKUP($A24,Assets!$A:$A,Assets!$J:$J,""),"")="DDB",IF((MAX(0,MIN(IFERROR(XLOOKUP($A24,Assets!$A:$A,Assets!$I:$I,0),0),IF(OR(IFERROR(XLOOKUP($A24,Assets!$A:$A,Assets!$E:$E,""),"")="", $B24=""),0,DATEDIF(IFERROR(XLOOKUP($A24,Assets!$A:$A,Assets!$E:$E,""),""),EOMONTH($B24,0)+1,"m")))))=0,0,VDB(IFERROR(XLOOKUP($A24,Assets!$A:$A,Assets!$F:$F,0),0),IFERROR(XLOOKUP($A24,Assets!$A:$A,Assets!$G:$G,0),0),IFERROR(XLOOKUP($A24,Assets!$A:$A,Assets!$I:$I,0),0),0,(MAX(0,MIN(IFERROR(XLOOKUP($A24,Assets!$A:$A,Assets!$I:$I,0),0),IF(OR(IFERROR(XLOOKUP($A24,Assets!$A:$A,Assets!$E:$E,""),"")="", $B24=""),0,DATEDIF(IFERROR(XLOOKUP($A24,Assets!$A:$A,Assets!$E:$E,""),""),EOMONTH($B24,0)+1,"m"))))),2,TRUE)),"")))</f>
        <v/>
      </c>
      <c r="H24" s="13">
        <f>IF($A24="","",MAX(0,IFERROR(XLOOKUP($A24,Assets!$A:$A,Assets!$F:$F,0),0)-$G24))</f>
        <v/>
      </c>
      <c r="I24" s="13">
        <f>IF($A24="","",($D24-$E24)-$H24)</f>
        <v/>
      </c>
      <c r="J24" s="12" t="n"/>
      <c r="K24" s="12" t="n"/>
    </row>
    <row r="25">
      <c r="A25" s="12" t="n"/>
      <c r="B25" s="14" t="n"/>
      <c r="C25" s="12" t="n"/>
      <c r="D25" s="13" t="n"/>
      <c r="E25" s="13" t="n"/>
      <c r="F25" s="13">
        <f>IF($A25="","",IFERROR(XLOOKUP($A25,Assets!$A:$A,Assets!$F:$F,""),""))</f>
        <v/>
      </c>
      <c r="G25" s="13">
        <f>IF($A25="","",IF(IFERROR(XLOOKUP($A25,Assets!$A:$A,Assets!$J:$J,""),"")="SL",(MAX(0,MIN(IFERROR(XLOOKUP($A25,Assets!$A:$A,Assets!$I:$I,0),0),IF(OR(IFERROR(XLOOKUP($A25,Assets!$A:$A,Assets!$E:$E,""),"")="", $B25=""),0,DATEDIF(IFERROR(XLOOKUP($A25,Assets!$A:$A,Assets!$E:$E,""),""),EOMONTH($B25,0)+1,"m")))))*(IFERROR((IFERROR(XLOOKUP($A25,Assets!$A:$A,Assets!$F:$F,0),0)-IFERROR(XLOOKUP($A25,Assets!$A:$A,Assets!$G:$G,0),0))/IFERROR(XLOOKUP($A25,Assets!$A:$A,Assets!$I:$I,0),0),0)),IF(IFERROR(XLOOKUP($A25,Assets!$A:$A,Assets!$J:$J,""),"")="DDB",IF((MAX(0,MIN(IFERROR(XLOOKUP($A25,Assets!$A:$A,Assets!$I:$I,0),0),IF(OR(IFERROR(XLOOKUP($A25,Assets!$A:$A,Assets!$E:$E,""),"")="", $B25=""),0,DATEDIF(IFERROR(XLOOKUP($A25,Assets!$A:$A,Assets!$E:$E,""),""),EOMONTH($B25,0)+1,"m")))))=0,0,VDB(IFERROR(XLOOKUP($A25,Assets!$A:$A,Assets!$F:$F,0),0),IFERROR(XLOOKUP($A25,Assets!$A:$A,Assets!$G:$G,0),0),IFERROR(XLOOKUP($A25,Assets!$A:$A,Assets!$I:$I,0),0),0,(MAX(0,MIN(IFERROR(XLOOKUP($A25,Assets!$A:$A,Assets!$I:$I,0),0),IF(OR(IFERROR(XLOOKUP($A25,Assets!$A:$A,Assets!$E:$E,""),"")="", $B25=""),0,DATEDIF(IFERROR(XLOOKUP($A25,Assets!$A:$A,Assets!$E:$E,""),""),EOMONTH($B25,0)+1,"m"))))),2,TRUE)),"")))</f>
        <v/>
      </c>
      <c r="H25" s="13">
        <f>IF($A25="","",MAX(0,IFERROR(XLOOKUP($A25,Assets!$A:$A,Assets!$F:$F,0),0)-$G25))</f>
        <v/>
      </c>
      <c r="I25" s="13">
        <f>IF($A25="","",($D25-$E25)-$H25)</f>
        <v/>
      </c>
      <c r="J25" s="12" t="n"/>
      <c r="K25" s="12" t="n"/>
    </row>
    <row r="26">
      <c r="A26" s="12" t="n"/>
      <c r="B26" s="14" t="n"/>
      <c r="C26" s="12" t="n"/>
      <c r="D26" s="13" t="n"/>
      <c r="E26" s="13" t="n"/>
      <c r="F26" s="13">
        <f>IF($A26="","",IFERROR(XLOOKUP($A26,Assets!$A:$A,Assets!$F:$F,""),""))</f>
        <v/>
      </c>
      <c r="G26" s="13">
        <f>IF($A26="","",IF(IFERROR(XLOOKUP($A26,Assets!$A:$A,Assets!$J:$J,""),"")="SL",(MAX(0,MIN(IFERROR(XLOOKUP($A26,Assets!$A:$A,Assets!$I:$I,0),0),IF(OR(IFERROR(XLOOKUP($A26,Assets!$A:$A,Assets!$E:$E,""),"")="", $B26=""),0,DATEDIF(IFERROR(XLOOKUP($A26,Assets!$A:$A,Assets!$E:$E,""),""),EOMONTH($B26,0)+1,"m")))))*(IFERROR((IFERROR(XLOOKUP($A26,Assets!$A:$A,Assets!$F:$F,0),0)-IFERROR(XLOOKUP($A26,Assets!$A:$A,Assets!$G:$G,0),0))/IFERROR(XLOOKUP($A26,Assets!$A:$A,Assets!$I:$I,0),0),0)),IF(IFERROR(XLOOKUP($A26,Assets!$A:$A,Assets!$J:$J,""),"")="DDB",IF((MAX(0,MIN(IFERROR(XLOOKUP($A26,Assets!$A:$A,Assets!$I:$I,0),0),IF(OR(IFERROR(XLOOKUP($A26,Assets!$A:$A,Assets!$E:$E,""),"")="", $B26=""),0,DATEDIF(IFERROR(XLOOKUP($A26,Assets!$A:$A,Assets!$E:$E,""),""),EOMONTH($B26,0)+1,"m")))))=0,0,VDB(IFERROR(XLOOKUP($A26,Assets!$A:$A,Assets!$F:$F,0),0),IFERROR(XLOOKUP($A26,Assets!$A:$A,Assets!$G:$G,0),0),IFERROR(XLOOKUP($A26,Assets!$A:$A,Assets!$I:$I,0),0),0,(MAX(0,MIN(IFERROR(XLOOKUP($A26,Assets!$A:$A,Assets!$I:$I,0),0),IF(OR(IFERROR(XLOOKUP($A26,Assets!$A:$A,Assets!$E:$E,""),"")="", $B26=""),0,DATEDIF(IFERROR(XLOOKUP($A26,Assets!$A:$A,Assets!$E:$E,""),""),EOMONTH($B26,0)+1,"m"))))),2,TRUE)),"")))</f>
        <v/>
      </c>
      <c r="H26" s="13">
        <f>IF($A26="","",MAX(0,IFERROR(XLOOKUP($A26,Assets!$A:$A,Assets!$F:$F,0),0)-$G26))</f>
        <v/>
      </c>
      <c r="I26" s="13">
        <f>IF($A26="","",($D26-$E26)-$H26)</f>
        <v/>
      </c>
      <c r="J26" s="12" t="n"/>
      <c r="K26" s="12" t="n"/>
    </row>
    <row r="27">
      <c r="A27" s="12" t="n"/>
      <c r="B27" s="14" t="n"/>
      <c r="C27" s="12" t="n"/>
      <c r="D27" s="13" t="n"/>
      <c r="E27" s="13" t="n"/>
      <c r="F27" s="13">
        <f>IF($A27="","",IFERROR(XLOOKUP($A27,Assets!$A:$A,Assets!$F:$F,""),""))</f>
        <v/>
      </c>
      <c r="G27" s="13">
        <f>IF($A27="","",IF(IFERROR(XLOOKUP($A27,Assets!$A:$A,Assets!$J:$J,""),"")="SL",(MAX(0,MIN(IFERROR(XLOOKUP($A27,Assets!$A:$A,Assets!$I:$I,0),0),IF(OR(IFERROR(XLOOKUP($A27,Assets!$A:$A,Assets!$E:$E,""),"")="", $B27=""),0,DATEDIF(IFERROR(XLOOKUP($A27,Assets!$A:$A,Assets!$E:$E,""),""),EOMONTH($B27,0)+1,"m")))))*(IFERROR((IFERROR(XLOOKUP($A27,Assets!$A:$A,Assets!$F:$F,0),0)-IFERROR(XLOOKUP($A27,Assets!$A:$A,Assets!$G:$G,0),0))/IFERROR(XLOOKUP($A27,Assets!$A:$A,Assets!$I:$I,0),0),0)),IF(IFERROR(XLOOKUP($A27,Assets!$A:$A,Assets!$J:$J,""),"")="DDB",IF((MAX(0,MIN(IFERROR(XLOOKUP($A27,Assets!$A:$A,Assets!$I:$I,0),0),IF(OR(IFERROR(XLOOKUP($A27,Assets!$A:$A,Assets!$E:$E,""),"")="", $B27=""),0,DATEDIF(IFERROR(XLOOKUP($A27,Assets!$A:$A,Assets!$E:$E,""),""),EOMONTH($B27,0)+1,"m")))))=0,0,VDB(IFERROR(XLOOKUP($A27,Assets!$A:$A,Assets!$F:$F,0),0),IFERROR(XLOOKUP($A27,Assets!$A:$A,Assets!$G:$G,0),0),IFERROR(XLOOKUP($A27,Assets!$A:$A,Assets!$I:$I,0),0),0,(MAX(0,MIN(IFERROR(XLOOKUP($A27,Assets!$A:$A,Assets!$I:$I,0),0),IF(OR(IFERROR(XLOOKUP($A27,Assets!$A:$A,Assets!$E:$E,""),"")="", $B27=""),0,DATEDIF(IFERROR(XLOOKUP($A27,Assets!$A:$A,Assets!$E:$E,""),""),EOMONTH($B27,0)+1,"m"))))),2,TRUE)),"")))</f>
        <v/>
      </c>
      <c r="H27" s="13">
        <f>IF($A27="","",MAX(0,IFERROR(XLOOKUP($A27,Assets!$A:$A,Assets!$F:$F,0),0)-$G27))</f>
        <v/>
      </c>
      <c r="I27" s="13">
        <f>IF($A27="","",($D27-$E27)-$H27)</f>
        <v/>
      </c>
      <c r="J27" s="12" t="n"/>
      <c r="K27" s="12" t="n"/>
    </row>
    <row r="28">
      <c r="A28" s="12" t="n"/>
      <c r="B28" s="14" t="n"/>
      <c r="C28" s="12" t="n"/>
      <c r="D28" s="13" t="n"/>
      <c r="E28" s="13" t="n"/>
      <c r="F28" s="13">
        <f>IF($A28="","",IFERROR(XLOOKUP($A28,Assets!$A:$A,Assets!$F:$F,""),""))</f>
        <v/>
      </c>
      <c r="G28" s="13">
        <f>IF($A28="","",IF(IFERROR(XLOOKUP($A28,Assets!$A:$A,Assets!$J:$J,""),"")="SL",(MAX(0,MIN(IFERROR(XLOOKUP($A28,Assets!$A:$A,Assets!$I:$I,0),0),IF(OR(IFERROR(XLOOKUP($A28,Assets!$A:$A,Assets!$E:$E,""),"")="", $B28=""),0,DATEDIF(IFERROR(XLOOKUP($A28,Assets!$A:$A,Assets!$E:$E,""),""),EOMONTH($B28,0)+1,"m")))))*(IFERROR((IFERROR(XLOOKUP($A28,Assets!$A:$A,Assets!$F:$F,0),0)-IFERROR(XLOOKUP($A28,Assets!$A:$A,Assets!$G:$G,0),0))/IFERROR(XLOOKUP($A28,Assets!$A:$A,Assets!$I:$I,0),0),0)),IF(IFERROR(XLOOKUP($A28,Assets!$A:$A,Assets!$J:$J,""),"")="DDB",IF((MAX(0,MIN(IFERROR(XLOOKUP($A28,Assets!$A:$A,Assets!$I:$I,0),0),IF(OR(IFERROR(XLOOKUP($A28,Assets!$A:$A,Assets!$E:$E,""),"")="", $B28=""),0,DATEDIF(IFERROR(XLOOKUP($A28,Assets!$A:$A,Assets!$E:$E,""),""),EOMONTH($B28,0)+1,"m")))))=0,0,VDB(IFERROR(XLOOKUP($A28,Assets!$A:$A,Assets!$F:$F,0),0),IFERROR(XLOOKUP($A28,Assets!$A:$A,Assets!$G:$G,0),0),IFERROR(XLOOKUP($A28,Assets!$A:$A,Assets!$I:$I,0),0),0,(MAX(0,MIN(IFERROR(XLOOKUP($A28,Assets!$A:$A,Assets!$I:$I,0),0),IF(OR(IFERROR(XLOOKUP($A28,Assets!$A:$A,Assets!$E:$E,""),"")="", $B28=""),0,DATEDIF(IFERROR(XLOOKUP($A28,Assets!$A:$A,Assets!$E:$E,""),""),EOMONTH($B28,0)+1,"m"))))),2,TRUE)),"")))</f>
        <v/>
      </c>
      <c r="H28" s="13">
        <f>IF($A28="","",MAX(0,IFERROR(XLOOKUP($A28,Assets!$A:$A,Assets!$F:$F,0),0)-$G28))</f>
        <v/>
      </c>
      <c r="I28" s="13">
        <f>IF($A28="","",($D28-$E28)-$H28)</f>
        <v/>
      </c>
      <c r="J28" s="12" t="n"/>
      <c r="K28" s="12" t="n"/>
    </row>
    <row r="29">
      <c r="A29" s="12" t="n"/>
      <c r="B29" s="14" t="n"/>
      <c r="C29" s="12" t="n"/>
      <c r="D29" s="13" t="n"/>
      <c r="E29" s="13" t="n"/>
      <c r="F29" s="13">
        <f>IF($A29="","",IFERROR(XLOOKUP($A29,Assets!$A:$A,Assets!$F:$F,""),""))</f>
        <v/>
      </c>
      <c r="G29" s="13">
        <f>IF($A29="","",IF(IFERROR(XLOOKUP($A29,Assets!$A:$A,Assets!$J:$J,""),"")="SL",(MAX(0,MIN(IFERROR(XLOOKUP($A29,Assets!$A:$A,Assets!$I:$I,0),0),IF(OR(IFERROR(XLOOKUP($A29,Assets!$A:$A,Assets!$E:$E,""),"")="", $B29=""),0,DATEDIF(IFERROR(XLOOKUP($A29,Assets!$A:$A,Assets!$E:$E,""),""),EOMONTH($B29,0)+1,"m")))))*(IFERROR((IFERROR(XLOOKUP($A29,Assets!$A:$A,Assets!$F:$F,0),0)-IFERROR(XLOOKUP($A29,Assets!$A:$A,Assets!$G:$G,0),0))/IFERROR(XLOOKUP($A29,Assets!$A:$A,Assets!$I:$I,0),0),0)),IF(IFERROR(XLOOKUP($A29,Assets!$A:$A,Assets!$J:$J,""),"")="DDB",IF((MAX(0,MIN(IFERROR(XLOOKUP($A29,Assets!$A:$A,Assets!$I:$I,0),0),IF(OR(IFERROR(XLOOKUP($A29,Assets!$A:$A,Assets!$E:$E,""),"")="", $B29=""),0,DATEDIF(IFERROR(XLOOKUP($A29,Assets!$A:$A,Assets!$E:$E,""),""),EOMONTH($B29,0)+1,"m")))))=0,0,VDB(IFERROR(XLOOKUP($A29,Assets!$A:$A,Assets!$F:$F,0),0),IFERROR(XLOOKUP($A29,Assets!$A:$A,Assets!$G:$G,0),0),IFERROR(XLOOKUP($A29,Assets!$A:$A,Assets!$I:$I,0),0),0,(MAX(0,MIN(IFERROR(XLOOKUP($A29,Assets!$A:$A,Assets!$I:$I,0),0),IF(OR(IFERROR(XLOOKUP($A29,Assets!$A:$A,Assets!$E:$E,""),"")="", $B29=""),0,DATEDIF(IFERROR(XLOOKUP($A29,Assets!$A:$A,Assets!$E:$E,""),""),EOMONTH($B29,0)+1,"m"))))),2,TRUE)),"")))</f>
        <v/>
      </c>
      <c r="H29" s="13">
        <f>IF($A29="","",MAX(0,IFERROR(XLOOKUP($A29,Assets!$A:$A,Assets!$F:$F,0),0)-$G29))</f>
        <v/>
      </c>
      <c r="I29" s="13">
        <f>IF($A29="","",($D29-$E29)-$H29)</f>
        <v/>
      </c>
      <c r="J29" s="12" t="n"/>
      <c r="K29" s="12" t="n"/>
    </row>
    <row r="30">
      <c r="A30" s="12" t="n"/>
      <c r="B30" s="14" t="n"/>
      <c r="C30" s="12" t="n"/>
      <c r="D30" s="13" t="n"/>
      <c r="E30" s="13" t="n"/>
      <c r="F30" s="13">
        <f>IF($A30="","",IFERROR(XLOOKUP($A30,Assets!$A:$A,Assets!$F:$F,""),""))</f>
        <v/>
      </c>
      <c r="G30" s="13">
        <f>IF($A30="","",IF(IFERROR(XLOOKUP($A30,Assets!$A:$A,Assets!$J:$J,""),"")="SL",(MAX(0,MIN(IFERROR(XLOOKUP($A30,Assets!$A:$A,Assets!$I:$I,0),0),IF(OR(IFERROR(XLOOKUP($A30,Assets!$A:$A,Assets!$E:$E,""),"")="", $B30=""),0,DATEDIF(IFERROR(XLOOKUP($A30,Assets!$A:$A,Assets!$E:$E,""),""),EOMONTH($B30,0)+1,"m")))))*(IFERROR((IFERROR(XLOOKUP($A30,Assets!$A:$A,Assets!$F:$F,0),0)-IFERROR(XLOOKUP($A30,Assets!$A:$A,Assets!$G:$G,0),0))/IFERROR(XLOOKUP($A30,Assets!$A:$A,Assets!$I:$I,0),0),0)),IF(IFERROR(XLOOKUP($A30,Assets!$A:$A,Assets!$J:$J,""),"")="DDB",IF((MAX(0,MIN(IFERROR(XLOOKUP($A30,Assets!$A:$A,Assets!$I:$I,0),0),IF(OR(IFERROR(XLOOKUP($A30,Assets!$A:$A,Assets!$E:$E,""),"")="", $B30=""),0,DATEDIF(IFERROR(XLOOKUP($A30,Assets!$A:$A,Assets!$E:$E,""),""),EOMONTH($B30,0)+1,"m")))))=0,0,VDB(IFERROR(XLOOKUP($A30,Assets!$A:$A,Assets!$F:$F,0),0),IFERROR(XLOOKUP($A30,Assets!$A:$A,Assets!$G:$G,0),0),IFERROR(XLOOKUP($A30,Assets!$A:$A,Assets!$I:$I,0),0),0,(MAX(0,MIN(IFERROR(XLOOKUP($A30,Assets!$A:$A,Assets!$I:$I,0),0),IF(OR(IFERROR(XLOOKUP($A30,Assets!$A:$A,Assets!$E:$E,""),"")="", $B30=""),0,DATEDIF(IFERROR(XLOOKUP($A30,Assets!$A:$A,Assets!$E:$E,""),""),EOMONTH($B30,0)+1,"m"))))),2,TRUE)),"")))</f>
        <v/>
      </c>
      <c r="H30" s="13">
        <f>IF($A30="","",MAX(0,IFERROR(XLOOKUP($A30,Assets!$A:$A,Assets!$F:$F,0),0)-$G30))</f>
        <v/>
      </c>
      <c r="I30" s="13">
        <f>IF($A30="","",($D30-$E30)-$H30)</f>
        <v/>
      </c>
      <c r="J30" s="12" t="n"/>
      <c r="K30" s="12" t="n"/>
    </row>
    <row r="31">
      <c r="A31" s="12" t="n"/>
      <c r="B31" s="14" t="n"/>
      <c r="C31" s="12" t="n"/>
      <c r="D31" s="13" t="n"/>
      <c r="E31" s="13" t="n"/>
      <c r="F31" s="13">
        <f>IF($A31="","",IFERROR(XLOOKUP($A31,Assets!$A:$A,Assets!$F:$F,""),""))</f>
        <v/>
      </c>
      <c r="G31" s="13">
        <f>IF($A31="","",IF(IFERROR(XLOOKUP($A31,Assets!$A:$A,Assets!$J:$J,""),"")="SL",(MAX(0,MIN(IFERROR(XLOOKUP($A31,Assets!$A:$A,Assets!$I:$I,0),0),IF(OR(IFERROR(XLOOKUP($A31,Assets!$A:$A,Assets!$E:$E,""),"")="", $B31=""),0,DATEDIF(IFERROR(XLOOKUP($A31,Assets!$A:$A,Assets!$E:$E,""),""),EOMONTH($B31,0)+1,"m")))))*(IFERROR((IFERROR(XLOOKUP($A31,Assets!$A:$A,Assets!$F:$F,0),0)-IFERROR(XLOOKUP($A31,Assets!$A:$A,Assets!$G:$G,0),0))/IFERROR(XLOOKUP($A31,Assets!$A:$A,Assets!$I:$I,0),0),0)),IF(IFERROR(XLOOKUP($A31,Assets!$A:$A,Assets!$J:$J,""),"")="DDB",IF((MAX(0,MIN(IFERROR(XLOOKUP($A31,Assets!$A:$A,Assets!$I:$I,0),0),IF(OR(IFERROR(XLOOKUP($A31,Assets!$A:$A,Assets!$E:$E,""),"")="", $B31=""),0,DATEDIF(IFERROR(XLOOKUP($A31,Assets!$A:$A,Assets!$E:$E,""),""),EOMONTH($B31,0)+1,"m")))))=0,0,VDB(IFERROR(XLOOKUP($A31,Assets!$A:$A,Assets!$F:$F,0),0),IFERROR(XLOOKUP($A31,Assets!$A:$A,Assets!$G:$G,0),0),IFERROR(XLOOKUP($A31,Assets!$A:$A,Assets!$I:$I,0),0),0,(MAX(0,MIN(IFERROR(XLOOKUP($A31,Assets!$A:$A,Assets!$I:$I,0),0),IF(OR(IFERROR(XLOOKUP($A31,Assets!$A:$A,Assets!$E:$E,""),"")="", $B31=""),0,DATEDIF(IFERROR(XLOOKUP($A31,Assets!$A:$A,Assets!$E:$E,""),""),EOMONTH($B31,0)+1,"m"))))),2,TRUE)),"")))</f>
        <v/>
      </c>
      <c r="H31" s="13">
        <f>IF($A31="","",MAX(0,IFERROR(XLOOKUP($A31,Assets!$A:$A,Assets!$F:$F,0),0)-$G31))</f>
        <v/>
      </c>
      <c r="I31" s="13">
        <f>IF($A31="","",($D31-$E31)-$H31)</f>
        <v/>
      </c>
      <c r="J31" s="12" t="n"/>
      <c r="K31" s="12" t="n"/>
    </row>
    <row r="32">
      <c r="A32" s="12" t="n"/>
      <c r="B32" s="14" t="n"/>
      <c r="C32" s="12" t="n"/>
      <c r="D32" s="13" t="n"/>
      <c r="E32" s="13" t="n"/>
      <c r="F32" s="13">
        <f>IF($A32="","",IFERROR(XLOOKUP($A32,Assets!$A:$A,Assets!$F:$F,""),""))</f>
        <v/>
      </c>
      <c r="G32" s="13">
        <f>IF($A32="","",IF(IFERROR(XLOOKUP($A32,Assets!$A:$A,Assets!$J:$J,""),"")="SL",(MAX(0,MIN(IFERROR(XLOOKUP($A32,Assets!$A:$A,Assets!$I:$I,0),0),IF(OR(IFERROR(XLOOKUP($A32,Assets!$A:$A,Assets!$E:$E,""),"")="", $B32=""),0,DATEDIF(IFERROR(XLOOKUP($A32,Assets!$A:$A,Assets!$E:$E,""),""),EOMONTH($B32,0)+1,"m")))))*(IFERROR((IFERROR(XLOOKUP($A32,Assets!$A:$A,Assets!$F:$F,0),0)-IFERROR(XLOOKUP($A32,Assets!$A:$A,Assets!$G:$G,0),0))/IFERROR(XLOOKUP($A32,Assets!$A:$A,Assets!$I:$I,0),0),0)),IF(IFERROR(XLOOKUP($A32,Assets!$A:$A,Assets!$J:$J,""),"")="DDB",IF((MAX(0,MIN(IFERROR(XLOOKUP($A32,Assets!$A:$A,Assets!$I:$I,0),0),IF(OR(IFERROR(XLOOKUP($A32,Assets!$A:$A,Assets!$E:$E,""),"")="", $B32=""),0,DATEDIF(IFERROR(XLOOKUP($A32,Assets!$A:$A,Assets!$E:$E,""),""),EOMONTH($B32,0)+1,"m")))))=0,0,VDB(IFERROR(XLOOKUP($A32,Assets!$A:$A,Assets!$F:$F,0),0),IFERROR(XLOOKUP($A32,Assets!$A:$A,Assets!$G:$G,0),0),IFERROR(XLOOKUP($A32,Assets!$A:$A,Assets!$I:$I,0),0),0,(MAX(0,MIN(IFERROR(XLOOKUP($A32,Assets!$A:$A,Assets!$I:$I,0),0),IF(OR(IFERROR(XLOOKUP($A32,Assets!$A:$A,Assets!$E:$E,""),"")="", $B32=""),0,DATEDIF(IFERROR(XLOOKUP($A32,Assets!$A:$A,Assets!$E:$E,""),""),EOMONTH($B32,0)+1,"m"))))),2,TRUE)),"")))</f>
        <v/>
      </c>
      <c r="H32" s="13">
        <f>IF($A32="","",MAX(0,IFERROR(XLOOKUP($A32,Assets!$A:$A,Assets!$F:$F,0),0)-$G32))</f>
        <v/>
      </c>
      <c r="I32" s="13">
        <f>IF($A32="","",($D32-$E32)-$H32)</f>
        <v/>
      </c>
      <c r="J32" s="12" t="n"/>
      <c r="K32" s="12" t="n"/>
    </row>
    <row r="33">
      <c r="A33" s="12" t="n"/>
      <c r="B33" s="14" t="n"/>
      <c r="C33" s="12" t="n"/>
      <c r="D33" s="13" t="n"/>
      <c r="E33" s="13" t="n"/>
      <c r="F33" s="13">
        <f>IF($A33="","",IFERROR(XLOOKUP($A33,Assets!$A:$A,Assets!$F:$F,""),""))</f>
        <v/>
      </c>
      <c r="G33" s="13">
        <f>IF($A33="","",IF(IFERROR(XLOOKUP($A33,Assets!$A:$A,Assets!$J:$J,""),"")="SL",(MAX(0,MIN(IFERROR(XLOOKUP($A33,Assets!$A:$A,Assets!$I:$I,0),0),IF(OR(IFERROR(XLOOKUP($A33,Assets!$A:$A,Assets!$E:$E,""),"")="", $B33=""),0,DATEDIF(IFERROR(XLOOKUP($A33,Assets!$A:$A,Assets!$E:$E,""),""),EOMONTH($B33,0)+1,"m")))))*(IFERROR((IFERROR(XLOOKUP($A33,Assets!$A:$A,Assets!$F:$F,0),0)-IFERROR(XLOOKUP($A33,Assets!$A:$A,Assets!$G:$G,0),0))/IFERROR(XLOOKUP($A33,Assets!$A:$A,Assets!$I:$I,0),0),0)),IF(IFERROR(XLOOKUP($A33,Assets!$A:$A,Assets!$J:$J,""),"")="DDB",IF((MAX(0,MIN(IFERROR(XLOOKUP($A33,Assets!$A:$A,Assets!$I:$I,0),0),IF(OR(IFERROR(XLOOKUP($A33,Assets!$A:$A,Assets!$E:$E,""),"")="", $B33=""),0,DATEDIF(IFERROR(XLOOKUP($A33,Assets!$A:$A,Assets!$E:$E,""),""),EOMONTH($B33,0)+1,"m")))))=0,0,VDB(IFERROR(XLOOKUP($A33,Assets!$A:$A,Assets!$F:$F,0),0),IFERROR(XLOOKUP($A33,Assets!$A:$A,Assets!$G:$G,0),0),IFERROR(XLOOKUP($A33,Assets!$A:$A,Assets!$I:$I,0),0),0,(MAX(0,MIN(IFERROR(XLOOKUP($A33,Assets!$A:$A,Assets!$I:$I,0),0),IF(OR(IFERROR(XLOOKUP($A33,Assets!$A:$A,Assets!$E:$E,""),"")="", $B33=""),0,DATEDIF(IFERROR(XLOOKUP($A33,Assets!$A:$A,Assets!$E:$E,""),""),EOMONTH($B33,0)+1,"m"))))),2,TRUE)),"")))</f>
        <v/>
      </c>
      <c r="H33" s="13">
        <f>IF($A33="","",MAX(0,IFERROR(XLOOKUP($A33,Assets!$A:$A,Assets!$F:$F,0),0)-$G33))</f>
        <v/>
      </c>
      <c r="I33" s="13">
        <f>IF($A33="","",($D33-$E33)-$H33)</f>
        <v/>
      </c>
      <c r="J33" s="12" t="n"/>
      <c r="K33" s="12" t="n"/>
    </row>
    <row r="34">
      <c r="A34" s="12" t="n"/>
      <c r="B34" s="14" t="n"/>
      <c r="C34" s="12" t="n"/>
      <c r="D34" s="13" t="n"/>
      <c r="E34" s="13" t="n"/>
      <c r="F34" s="13">
        <f>IF($A34="","",IFERROR(XLOOKUP($A34,Assets!$A:$A,Assets!$F:$F,""),""))</f>
        <v/>
      </c>
      <c r="G34" s="13">
        <f>IF($A34="","",IF(IFERROR(XLOOKUP($A34,Assets!$A:$A,Assets!$J:$J,""),"")="SL",(MAX(0,MIN(IFERROR(XLOOKUP($A34,Assets!$A:$A,Assets!$I:$I,0),0),IF(OR(IFERROR(XLOOKUP($A34,Assets!$A:$A,Assets!$E:$E,""),"")="", $B34=""),0,DATEDIF(IFERROR(XLOOKUP($A34,Assets!$A:$A,Assets!$E:$E,""),""),EOMONTH($B34,0)+1,"m")))))*(IFERROR((IFERROR(XLOOKUP($A34,Assets!$A:$A,Assets!$F:$F,0),0)-IFERROR(XLOOKUP($A34,Assets!$A:$A,Assets!$G:$G,0),0))/IFERROR(XLOOKUP($A34,Assets!$A:$A,Assets!$I:$I,0),0),0)),IF(IFERROR(XLOOKUP($A34,Assets!$A:$A,Assets!$J:$J,""),"")="DDB",IF((MAX(0,MIN(IFERROR(XLOOKUP($A34,Assets!$A:$A,Assets!$I:$I,0),0),IF(OR(IFERROR(XLOOKUP($A34,Assets!$A:$A,Assets!$E:$E,""),"")="", $B34=""),0,DATEDIF(IFERROR(XLOOKUP($A34,Assets!$A:$A,Assets!$E:$E,""),""),EOMONTH($B34,0)+1,"m")))))=0,0,VDB(IFERROR(XLOOKUP($A34,Assets!$A:$A,Assets!$F:$F,0),0),IFERROR(XLOOKUP($A34,Assets!$A:$A,Assets!$G:$G,0),0),IFERROR(XLOOKUP($A34,Assets!$A:$A,Assets!$I:$I,0),0),0,(MAX(0,MIN(IFERROR(XLOOKUP($A34,Assets!$A:$A,Assets!$I:$I,0),0),IF(OR(IFERROR(XLOOKUP($A34,Assets!$A:$A,Assets!$E:$E,""),"")="", $B34=""),0,DATEDIF(IFERROR(XLOOKUP($A34,Assets!$A:$A,Assets!$E:$E,""),""),EOMONTH($B34,0)+1,"m"))))),2,TRUE)),"")))</f>
        <v/>
      </c>
      <c r="H34" s="13">
        <f>IF($A34="","",MAX(0,IFERROR(XLOOKUP($A34,Assets!$A:$A,Assets!$F:$F,0),0)-$G34))</f>
        <v/>
      </c>
      <c r="I34" s="13">
        <f>IF($A34="","",($D34-$E34)-$H34)</f>
        <v/>
      </c>
      <c r="J34" s="12" t="n"/>
      <c r="K34" s="12" t="n"/>
    </row>
    <row r="35">
      <c r="A35" s="12" t="n"/>
      <c r="B35" s="14" t="n"/>
      <c r="C35" s="12" t="n"/>
      <c r="D35" s="13" t="n"/>
      <c r="E35" s="13" t="n"/>
      <c r="F35" s="13">
        <f>IF($A35="","",IFERROR(XLOOKUP($A35,Assets!$A:$A,Assets!$F:$F,""),""))</f>
        <v/>
      </c>
      <c r="G35" s="13">
        <f>IF($A35="","",IF(IFERROR(XLOOKUP($A35,Assets!$A:$A,Assets!$J:$J,""),"")="SL",(MAX(0,MIN(IFERROR(XLOOKUP($A35,Assets!$A:$A,Assets!$I:$I,0),0),IF(OR(IFERROR(XLOOKUP($A35,Assets!$A:$A,Assets!$E:$E,""),"")="", $B35=""),0,DATEDIF(IFERROR(XLOOKUP($A35,Assets!$A:$A,Assets!$E:$E,""),""),EOMONTH($B35,0)+1,"m")))))*(IFERROR((IFERROR(XLOOKUP($A35,Assets!$A:$A,Assets!$F:$F,0),0)-IFERROR(XLOOKUP($A35,Assets!$A:$A,Assets!$G:$G,0),0))/IFERROR(XLOOKUP($A35,Assets!$A:$A,Assets!$I:$I,0),0),0)),IF(IFERROR(XLOOKUP($A35,Assets!$A:$A,Assets!$J:$J,""),"")="DDB",IF((MAX(0,MIN(IFERROR(XLOOKUP($A35,Assets!$A:$A,Assets!$I:$I,0),0),IF(OR(IFERROR(XLOOKUP($A35,Assets!$A:$A,Assets!$E:$E,""),"")="", $B35=""),0,DATEDIF(IFERROR(XLOOKUP($A35,Assets!$A:$A,Assets!$E:$E,""),""),EOMONTH($B35,0)+1,"m")))))=0,0,VDB(IFERROR(XLOOKUP($A35,Assets!$A:$A,Assets!$F:$F,0),0),IFERROR(XLOOKUP($A35,Assets!$A:$A,Assets!$G:$G,0),0),IFERROR(XLOOKUP($A35,Assets!$A:$A,Assets!$I:$I,0),0),0,(MAX(0,MIN(IFERROR(XLOOKUP($A35,Assets!$A:$A,Assets!$I:$I,0),0),IF(OR(IFERROR(XLOOKUP($A35,Assets!$A:$A,Assets!$E:$E,""),"")="", $B35=""),0,DATEDIF(IFERROR(XLOOKUP($A35,Assets!$A:$A,Assets!$E:$E,""),""),EOMONTH($B35,0)+1,"m"))))),2,TRUE)),"")))</f>
        <v/>
      </c>
      <c r="H35" s="13">
        <f>IF($A35="","",MAX(0,IFERROR(XLOOKUP($A35,Assets!$A:$A,Assets!$F:$F,0),0)-$G35))</f>
        <v/>
      </c>
      <c r="I35" s="13">
        <f>IF($A35="","",($D35-$E35)-$H35)</f>
        <v/>
      </c>
      <c r="J35" s="12" t="n"/>
      <c r="K35" s="12" t="n"/>
    </row>
    <row r="36">
      <c r="A36" s="12" t="n"/>
      <c r="B36" s="14" t="n"/>
      <c r="C36" s="12" t="n"/>
      <c r="D36" s="13" t="n"/>
      <c r="E36" s="13" t="n"/>
      <c r="F36" s="13">
        <f>IF($A36="","",IFERROR(XLOOKUP($A36,Assets!$A:$A,Assets!$F:$F,""),""))</f>
        <v/>
      </c>
      <c r="G36" s="13">
        <f>IF($A36="","",IF(IFERROR(XLOOKUP($A36,Assets!$A:$A,Assets!$J:$J,""),"")="SL",(MAX(0,MIN(IFERROR(XLOOKUP($A36,Assets!$A:$A,Assets!$I:$I,0),0),IF(OR(IFERROR(XLOOKUP($A36,Assets!$A:$A,Assets!$E:$E,""),"")="", $B36=""),0,DATEDIF(IFERROR(XLOOKUP($A36,Assets!$A:$A,Assets!$E:$E,""),""),EOMONTH($B36,0)+1,"m")))))*(IFERROR((IFERROR(XLOOKUP($A36,Assets!$A:$A,Assets!$F:$F,0),0)-IFERROR(XLOOKUP($A36,Assets!$A:$A,Assets!$G:$G,0),0))/IFERROR(XLOOKUP($A36,Assets!$A:$A,Assets!$I:$I,0),0),0)),IF(IFERROR(XLOOKUP($A36,Assets!$A:$A,Assets!$J:$J,""),"")="DDB",IF((MAX(0,MIN(IFERROR(XLOOKUP($A36,Assets!$A:$A,Assets!$I:$I,0),0),IF(OR(IFERROR(XLOOKUP($A36,Assets!$A:$A,Assets!$E:$E,""),"")="", $B36=""),0,DATEDIF(IFERROR(XLOOKUP($A36,Assets!$A:$A,Assets!$E:$E,""),""),EOMONTH($B36,0)+1,"m")))))=0,0,VDB(IFERROR(XLOOKUP($A36,Assets!$A:$A,Assets!$F:$F,0),0),IFERROR(XLOOKUP($A36,Assets!$A:$A,Assets!$G:$G,0),0),IFERROR(XLOOKUP($A36,Assets!$A:$A,Assets!$I:$I,0),0),0,(MAX(0,MIN(IFERROR(XLOOKUP($A36,Assets!$A:$A,Assets!$I:$I,0),0),IF(OR(IFERROR(XLOOKUP($A36,Assets!$A:$A,Assets!$E:$E,""),"")="", $B36=""),0,DATEDIF(IFERROR(XLOOKUP($A36,Assets!$A:$A,Assets!$E:$E,""),""),EOMONTH($B36,0)+1,"m"))))),2,TRUE)),"")))</f>
        <v/>
      </c>
      <c r="H36" s="13">
        <f>IF($A36="","",MAX(0,IFERROR(XLOOKUP($A36,Assets!$A:$A,Assets!$F:$F,0),0)-$G36))</f>
        <v/>
      </c>
      <c r="I36" s="13">
        <f>IF($A36="","",($D36-$E36)-$H36)</f>
        <v/>
      </c>
      <c r="J36" s="12" t="n"/>
      <c r="K36" s="12" t="n"/>
    </row>
    <row r="37">
      <c r="A37" s="12" t="n"/>
      <c r="B37" s="14" t="n"/>
      <c r="C37" s="12" t="n"/>
      <c r="D37" s="13" t="n"/>
      <c r="E37" s="13" t="n"/>
      <c r="F37" s="13">
        <f>IF($A37="","",IFERROR(XLOOKUP($A37,Assets!$A:$A,Assets!$F:$F,""),""))</f>
        <v/>
      </c>
      <c r="G37" s="13">
        <f>IF($A37="","",IF(IFERROR(XLOOKUP($A37,Assets!$A:$A,Assets!$J:$J,""),"")="SL",(MAX(0,MIN(IFERROR(XLOOKUP($A37,Assets!$A:$A,Assets!$I:$I,0),0),IF(OR(IFERROR(XLOOKUP($A37,Assets!$A:$A,Assets!$E:$E,""),"")="", $B37=""),0,DATEDIF(IFERROR(XLOOKUP($A37,Assets!$A:$A,Assets!$E:$E,""),""),EOMONTH($B37,0)+1,"m")))))*(IFERROR((IFERROR(XLOOKUP($A37,Assets!$A:$A,Assets!$F:$F,0),0)-IFERROR(XLOOKUP($A37,Assets!$A:$A,Assets!$G:$G,0),0))/IFERROR(XLOOKUP($A37,Assets!$A:$A,Assets!$I:$I,0),0),0)),IF(IFERROR(XLOOKUP($A37,Assets!$A:$A,Assets!$J:$J,""),"")="DDB",IF((MAX(0,MIN(IFERROR(XLOOKUP($A37,Assets!$A:$A,Assets!$I:$I,0),0),IF(OR(IFERROR(XLOOKUP($A37,Assets!$A:$A,Assets!$E:$E,""),"")="", $B37=""),0,DATEDIF(IFERROR(XLOOKUP($A37,Assets!$A:$A,Assets!$E:$E,""),""),EOMONTH($B37,0)+1,"m")))))=0,0,VDB(IFERROR(XLOOKUP($A37,Assets!$A:$A,Assets!$F:$F,0),0),IFERROR(XLOOKUP($A37,Assets!$A:$A,Assets!$G:$G,0),0),IFERROR(XLOOKUP($A37,Assets!$A:$A,Assets!$I:$I,0),0),0,(MAX(0,MIN(IFERROR(XLOOKUP($A37,Assets!$A:$A,Assets!$I:$I,0),0),IF(OR(IFERROR(XLOOKUP($A37,Assets!$A:$A,Assets!$E:$E,""),"")="", $B37=""),0,DATEDIF(IFERROR(XLOOKUP($A37,Assets!$A:$A,Assets!$E:$E,""),""),EOMONTH($B37,0)+1,"m"))))),2,TRUE)),"")))</f>
        <v/>
      </c>
      <c r="H37" s="13">
        <f>IF($A37="","",MAX(0,IFERROR(XLOOKUP($A37,Assets!$A:$A,Assets!$F:$F,0),0)-$G37))</f>
        <v/>
      </c>
      <c r="I37" s="13">
        <f>IF($A37="","",($D37-$E37)-$H37)</f>
        <v/>
      </c>
      <c r="J37" s="12" t="n"/>
      <c r="K37" s="12" t="n"/>
    </row>
    <row r="38">
      <c r="A38" s="12" t="n"/>
      <c r="B38" s="14" t="n"/>
      <c r="C38" s="12" t="n"/>
      <c r="D38" s="13" t="n"/>
      <c r="E38" s="13" t="n"/>
      <c r="F38" s="13">
        <f>IF($A38="","",IFERROR(XLOOKUP($A38,Assets!$A:$A,Assets!$F:$F,""),""))</f>
        <v/>
      </c>
      <c r="G38" s="13">
        <f>IF($A38="","",IF(IFERROR(XLOOKUP($A38,Assets!$A:$A,Assets!$J:$J,""),"")="SL",(MAX(0,MIN(IFERROR(XLOOKUP($A38,Assets!$A:$A,Assets!$I:$I,0),0),IF(OR(IFERROR(XLOOKUP($A38,Assets!$A:$A,Assets!$E:$E,""),"")="", $B38=""),0,DATEDIF(IFERROR(XLOOKUP($A38,Assets!$A:$A,Assets!$E:$E,""),""),EOMONTH($B38,0)+1,"m")))))*(IFERROR((IFERROR(XLOOKUP($A38,Assets!$A:$A,Assets!$F:$F,0),0)-IFERROR(XLOOKUP($A38,Assets!$A:$A,Assets!$G:$G,0),0))/IFERROR(XLOOKUP($A38,Assets!$A:$A,Assets!$I:$I,0),0),0)),IF(IFERROR(XLOOKUP($A38,Assets!$A:$A,Assets!$J:$J,""),"")="DDB",IF((MAX(0,MIN(IFERROR(XLOOKUP($A38,Assets!$A:$A,Assets!$I:$I,0),0),IF(OR(IFERROR(XLOOKUP($A38,Assets!$A:$A,Assets!$E:$E,""),"")="", $B38=""),0,DATEDIF(IFERROR(XLOOKUP($A38,Assets!$A:$A,Assets!$E:$E,""),""),EOMONTH($B38,0)+1,"m")))))=0,0,VDB(IFERROR(XLOOKUP($A38,Assets!$A:$A,Assets!$F:$F,0),0),IFERROR(XLOOKUP($A38,Assets!$A:$A,Assets!$G:$G,0),0),IFERROR(XLOOKUP($A38,Assets!$A:$A,Assets!$I:$I,0),0),0,(MAX(0,MIN(IFERROR(XLOOKUP($A38,Assets!$A:$A,Assets!$I:$I,0),0),IF(OR(IFERROR(XLOOKUP($A38,Assets!$A:$A,Assets!$E:$E,""),"")="", $B38=""),0,DATEDIF(IFERROR(XLOOKUP($A38,Assets!$A:$A,Assets!$E:$E,""),""),EOMONTH($B38,0)+1,"m"))))),2,TRUE)),"")))</f>
        <v/>
      </c>
      <c r="H38" s="13">
        <f>IF($A38="","",MAX(0,IFERROR(XLOOKUP($A38,Assets!$A:$A,Assets!$F:$F,0),0)-$G38))</f>
        <v/>
      </c>
      <c r="I38" s="13">
        <f>IF($A38="","",($D38-$E38)-$H38)</f>
        <v/>
      </c>
      <c r="J38" s="12" t="n"/>
      <c r="K38" s="12" t="n"/>
    </row>
    <row r="39">
      <c r="A39" s="12" t="n"/>
      <c r="B39" s="14" t="n"/>
      <c r="C39" s="12" t="n"/>
      <c r="D39" s="13" t="n"/>
      <c r="E39" s="13" t="n"/>
      <c r="F39" s="13">
        <f>IF($A39="","",IFERROR(XLOOKUP($A39,Assets!$A:$A,Assets!$F:$F,""),""))</f>
        <v/>
      </c>
      <c r="G39" s="13">
        <f>IF($A39="","",IF(IFERROR(XLOOKUP($A39,Assets!$A:$A,Assets!$J:$J,""),"")="SL",(MAX(0,MIN(IFERROR(XLOOKUP($A39,Assets!$A:$A,Assets!$I:$I,0),0),IF(OR(IFERROR(XLOOKUP($A39,Assets!$A:$A,Assets!$E:$E,""),"")="", $B39=""),0,DATEDIF(IFERROR(XLOOKUP($A39,Assets!$A:$A,Assets!$E:$E,""),""),EOMONTH($B39,0)+1,"m")))))*(IFERROR((IFERROR(XLOOKUP($A39,Assets!$A:$A,Assets!$F:$F,0),0)-IFERROR(XLOOKUP($A39,Assets!$A:$A,Assets!$G:$G,0),0))/IFERROR(XLOOKUP($A39,Assets!$A:$A,Assets!$I:$I,0),0),0)),IF(IFERROR(XLOOKUP($A39,Assets!$A:$A,Assets!$J:$J,""),"")="DDB",IF((MAX(0,MIN(IFERROR(XLOOKUP($A39,Assets!$A:$A,Assets!$I:$I,0),0),IF(OR(IFERROR(XLOOKUP($A39,Assets!$A:$A,Assets!$E:$E,""),"")="", $B39=""),0,DATEDIF(IFERROR(XLOOKUP($A39,Assets!$A:$A,Assets!$E:$E,""),""),EOMONTH($B39,0)+1,"m")))))=0,0,VDB(IFERROR(XLOOKUP($A39,Assets!$A:$A,Assets!$F:$F,0),0),IFERROR(XLOOKUP($A39,Assets!$A:$A,Assets!$G:$G,0),0),IFERROR(XLOOKUP($A39,Assets!$A:$A,Assets!$I:$I,0),0),0,(MAX(0,MIN(IFERROR(XLOOKUP($A39,Assets!$A:$A,Assets!$I:$I,0),0),IF(OR(IFERROR(XLOOKUP($A39,Assets!$A:$A,Assets!$E:$E,""),"")="", $B39=""),0,DATEDIF(IFERROR(XLOOKUP($A39,Assets!$A:$A,Assets!$E:$E,""),""),EOMONTH($B39,0)+1,"m"))))),2,TRUE)),"")))</f>
        <v/>
      </c>
      <c r="H39" s="13">
        <f>IF($A39="","",MAX(0,IFERROR(XLOOKUP($A39,Assets!$A:$A,Assets!$F:$F,0),0)-$G39))</f>
        <v/>
      </c>
      <c r="I39" s="13">
        <f>IF($A39="","",($D39-$E39)-$H39)</f>
        <v/>
      </c>
      <c r="J39" s="12" t="n"/>
      <c r="K39" s="12" t="n"/>
    </row>
    <row r="40">
      <c r="A40" s="12" t="n"/>
      <c r="B40" s="14" t="n"/>
      <c r="C40" s="12" t="n"/>
      <c r="D40" s="13" t="n"/>
      <c r="E40" s="13" t="n"/>
      <c r="F40" s="13">
        <f>IF($A40="","",IFERROR(XLOOKUP($A40,Assets!$A:$A,Assets!$F:$F,""),""))</f>
        <v/>
      </c>
      <c r="G40" s="13">
        <f>IF($A40="","",IF(IFERROR(XLOOKUP($A40,Assets!$A:$A,Assets!$J:$J,""),"")="SL",(MAX(0,MIN(IFERROR(XLOOKUP($A40,Assets!$A:$A,Assets!$I:$I,0),0),IF(OR(IFERROR(XLOOKUP($A40,Assets!$A:$A,Assets!$E:$E,""),"")="", $B40=""),0,DATEDIF(IFERROR(XLOOKUP($A40,Assets!$A:$A,Assets!$E:$E,""),""),EOMONTH($B40,0)+1,"m")))))*(IFERROR((IFERROR(XLOOKUP($A40,Assets!$A:$A,Assets!$F:$F,0),0)-IFERROR(XLOOKUP($A40,Assets!$A:$A,Assets!$G:$G,0),0))/IFERROR(XLOOKUP($A40,Assets!$A:$A,Assets!$I:$I,0),0),0)),IF(IFERROR(XLOOKUP($A40,Assets!$A:$A,Assets!$J:$J,""),"")="DDB",IF((MAX(0,MIN(IFERROR(XLOOKUP($A40,Assets!$A:$A,Assets!$I:$I,0),0),IF(OR(IFERROR(XLOOKUP($A40,Assets!$A:$A,Assets!$E:$E,""),"")="", $B40=""),0,DATEDIF(IFERROR(XLOOKUP($A40,Assets!$A:$A,Assets!$E:$E,""),""),EOMONTH($B40,0)+1,"m")))))=0,0,VDB(IFERROR(XLOOKUP($A40,Assets!$A:$A,Assets!$F:$F,0),0),IFERROR(XLOOKUP($A40,Assets!$A:$A,Assets!$G:$G,0),0),IFERROR(XLOOKUP($A40,Assets!$A:$A,Assets!$I:$I,0),0),0,(MAX(0,MIN(IFERROR(XLOOKUP($A40,Assets!$A:$A,Assets!$I:$I,0),0),IF(OR(IFERROR(XLOOKUP($A40,Assets!$A:$A,Assets!$E:$E,""),"")="", $B40=""),0,DATEDIF(IFERROR(XLOOKUP($A40,Assets!$A:$A,Assets!$E:$E,""),""),EOMONTH($B40,0)+1,"m"))))),2,TRUE)),"")))</f>
        <v/>
      </c>
      <c r="H40" s="13">
        <f>IF($A40="","",MAX(0,IFERROR(XLOOKUP($A40,Assets!$A:$A,Assets!$F:$F,0),0)-$G40))</f>
        <v/>
      </c>
      <c r="I40" s="13">
        <f>IF($A40="","",($D40-$E40)-$H40)</f>
        <v/>
      </c>
      <c r="J40" s="12" t="n"/>
      <c r="K40" s="12" t="n"/>
    </row>
    <row r="41">
      <c r="A41" s="12" t="n"/>
      <c r="B41" s="14" t="n"/>
      <c r="C41" s="12" t="n"/>
      <c r="D41" s="13" t="n"/>
      <c r="E41" s="13" t="n"/>
      <c r="F41" s="13">
        <f>IF($A41="","",IFERROR(XLOOKUP($A41,Assets!$A:$A,Assets!$F:$F,""),""))</f>
        <v/>
      </c>
      <c r="G41" s="13">
        <f>IF($A41="","",IF(IFERROR(XLOOKUP($A41,Assets!$A:$A,Assets!$J:$J,""),"")="SL",(MAX(0,MIN(IFERROR(XLOOKUP($A41,Assets!$A:$A,Assets!$I:$I,0),0),IF(OR(IFERROR(XLOOKUP($A41,Assets!$A:$A,Assets!$E:$E,""),"")="", $B41=""),0,DATEDIF(IFERROR(XLOOKUP($A41,Assets!$A:$A,Assets!$E:$E,""),""),EOMONTH($B41,0)+1,"m")))))*(IFERROR((IFERROR(XLOOKUP($A41,Assets!$A:$A,Assets!$F:$F,0),0)-IFERROR(XLOOKUP($A41,Assets!$A:$A,Assets!$G:$G,0),0))/IFERROR(XLOOKUP($A41,Assets!$A:$A,Assets!$I:$I,0),0),0)),IF(IFERROR(XLOOKUP($A41,Assets!$A:$A,Assets!$J:$J,""),"")="DDB",IF((MAX(0,MIN(IFERROR(XLOOKUP($A41,Assets!$A:$A,Assets!$I:$I,0),0),IF(OR(IFERROR(XLOOKUP($A41,Assets!$A:$A,Assets!$E:$E,""),"")="", $B41=""),0,DATEDIF(IFERROR(XLOOKUP($A41,Assets!$A:$A,Assets!$E:$E,""),""),EOMONTH($B41,0)+1,"m")))))=0,0,VDB(IFERROR(XLOOKUP($A41,Assets!$A:$A,Assets!$F:$F,0),0),IFERROR(XLOOKUP($A41,Assets!$A:$A,Assets!$G:$G,0),0),IFERROR(XLOOKUP($A41,Assets!$A:$A,Assets!$I:$I,0),0),0,(MAX(0,MIN(IFERROR(XLOOKUP($A41,Assets!$A:$A,Assets!$I:$I,0),0),IF(OR(IFERROR(XLOOKUP($A41,Assets!$A:$A,Assets!$E:$E,""),"")="", $B41=""),0,DATEDIF(IFERROR(XLOOKUP($A41,Assets!$A:$A,Assets!$E:$E,""),""),EOMONTH($B41,0)+1,"m"))))),2,TRUE)),"")))</f>
        <v/>
      </c>
      <c r="H41" s="13">
        <f>IF($A41="","",MAX(0,IFERROR(XLOOKUP($A41,Assets!$A:$A,Assets!$F:$F,0),0)-$G41))</f>
        <v/>
      </c>
      <c r="I41" s="13">
        <f>IF($A41="","",($D41-$E41)-$H41)</f>
        <v/>
      </c>
      <c r="J41" s="12" t="n"/>
      <c r="K41" s="12" t="n"/>
    </row>
    <row r="42">
      <c r="A42" s="12" t="n"/>
      <c r="B42" s="14" t="n"/>
      <c r="C42" s="12" t="n"/>
      <c r="D42" s="13" t="n"/>
      <c r="E42" s="13" t="n"/>
      <c r="F42" s="13">
        <f>IF($A42="","",IFERROR(XLOOKUP($A42,Assets!$A:$A,Assets!$F:$F,""),""))</f>
        <v/>
      </c>
      <c r="G42" s="13">
        <f>IF($A42="","",IF(IFERROR(XLOOKUP($A42,Assets!$A:$A,Assets!$J:$J,""),"")="SL",(MAX(0,MIN(IFERROR(XLOOKUP($A42,Assets!$A:$A,Assets!$I:$I,0),0),IF(OR(IFERROR(XLOOKUP($A42,Assets!$A:$A,Assets!$E:$E,""),"")="", $B42=""),0,DATEDIF(IFERROR(XLOOKUP($A42,Assets!$A:$A,Assets!$E:$E,""),""),EOMONTH($B42,0)+1,"m")))))*(IFERROR((IFERROR(XLOOKUP($A42,Assets!$A:$A,Assets!$F:$F,0),0)-IFERROR(XLOOKUP($A42,Assets!$A:$A,Assets!$G:$G,0),0))/IFERROR(XLOOKUP($A42,Assets!$A:$A,Assets!$I:$I,0),0),0)),IF(IFERROR(XLOOKUP($A42,Assets!$A:$A,Assets!$J:$J,""),"")="DDB",IF((MAX(0,MIN(IFERROR(XLOOKUP($A42,Assets!$A:$A,Assets!$I:$I,0),0),IF(OR(IFERROR(XLOOKUP($A42,Assets!$A:$A,Assets!$E:$E,""),"")="", $B42=""),0,DATEDIF(IFERROR(XLOOKUP($A42,Assets!$A:$A,Assets!$E:$E,""),""),EOMONTH($B42,0)+1,"m")))))=0,0,VDB(IFERROR(XLOOKUP($A42,Assets!$A:$A,Assets!$F:$F,0),0),IFERROR(XLOOKUP($A42,Assets!$A:$A,Assets!$G:$G,0),0),IFERROR(XLOOKUP($A42,Assets!$A:$A,Assets!$I:$I,0),0),0,(MAX(0,MIN(IFERROR(XLOOKUP($A42,Assets!$A:$A,Assets!$I:$I,0),0),IF(OR(IFERROR(XLOOKUP($A42,Assets!$A:$A,Assets!$E:$E,""),"")="", $B42=""),0,DATEDIF(IFERROR(XLOOKUP($A42,Assets!$A:$A,Assets!$E:$E,""),""),EOMONTH($B42,0)+1,"m"))))),2,TRUE)),"")))</f>
        <v/>
      </c>
      <c r="H42" s="13">
        <f>IF($A42="","",MAX(0,IFERROR(XLOOKUP($A42,Assets!$A:$A,Assets!$F:$F,0),0)-$G42))</f>
        <v/>
      </c>
      <c r="I42" s="13">
        <f>IF($A42="","",($D42-$E42)-$H42)</f>
        <v/>
      </c>
      <c r="J42" s="12" t="n"/>
      <c r="K42" s="12" t="n"/>
    </row>
    <row r="43">
      <c r="A43" s="12" t="n"/>
      <c r="B43" s="14" t="n"/>
      <c r="C43" s="12" t="n"/>
      <c r="D43" s="13" t="n"/>
      <c r="E43" s="13" t="n"/>
      <c r="F43" s="13">
        <f>IF($A43="","",IFERROR(XLOOKUP($A43,Assets!$A:$A,Assets!$F:$F,""),""))</f>
        <v/>
      </c>
      <c r="G43" s="13">
        <f>IF($A43="","",IF(IFERROR(XLOOKUP($A43,Assets!$A:$A,Assets!$J:$J,""),"")="SL",(MAX(0,MIN(IFERROR(XLOOKUP($A43,Assets!$A:$A,Assets!$I:$I,0),0),IF(OR(IFERROR(XLOOKUP($A43,Assets!$A:$A,Assets!$E:$E,""),"")="", $B43=""),0,DATEDIF(IFERROR(XLOOKUP($A43,Assets!$A:$A,Assets!$E:$E,""),""),EOMONTH($B43,0)+1,"m")))))*(IFERROR((IFERROR(XLOOKUP($A43,Assets!$A:$A,Assets!$F:$F,0),0)-IFERROR(XLOOKUP($A43,Assets!$A:$A,Assets!$G:$G,0),0))/IFERROR(XLOOKUP($A43,Assets!$A:$A,Assets!$I:$I,0),0),0)),IF(IFERROR(XLOOKUP($A43,Assets!$A:$A,Assets!$J:$J,""),"")="DDB",IF((MAX(0,MIN(IFERROR(XLOOKUP($A43,Assets!$A:$A,Assets!$I:$I,0),0),IF(OR(IFERROR(XLOOKUP($A43,Assets!$A:$A,Assets!$E:$E,""),"")="", $B43=""),0,DATEDIF(IFERROR(XLOOKUP($A43,Assets!$A:$A,Assets!$E:$E,""),""),EOMONTH($B43,0)+1,"m")))))=0,0,VDB(IFERROR(XLOOKUP($A43,Assets!$A:$A,Assets!$F:$F,0),0),IFERROR(XLOOKUP($A43,Assets!$A:$A,Assets!$G:$G,0),0),IFERROR(XLOOKUP($A43,Assets!$A:$A,Assets!$I:$I,0),0),0,(MAX(0,MIN(IFERROR(XLOOKUP($A43,Assets!$A:$A,Assets!$I:$I,0),0),IF(OR(IFERROR(XLOOKUP($A43,Assets!$A:$A,Assets!$E:$E,""),"")="", $B43=""),0,DATEDIF(IFERROR(XLOOKUP($A43,Assets!$A:$A,Assets!$E:$E,""),""),EOMONTH($B43,0)+1,"m"))))),2,TRUE)),"")))</f>
        <v/>
      </c>
      <c r="H43" s="13">
        <f>IF($A43="","",MAX(0,IFERROR(XLOOKUP($A43,Assets!$A:$A,Assets!$F:$F,0),0)-$G43))</f>
        <v/>
      </c>
      <c r="I43" s="13">
        <f>IF($A43="","",($D43-$E43)-$H43)</f>
        <v/>
      </c>
      <c r="J43" s="12" t="n"/>
      <c r="K43" s="12" t="n"/>
    </row>
    <row r="44">
      <c r="A44" s="12" t="n"/>
      <c r="B44" s="14" t="n"/>
      <c r="C44" s="12" t="n"/>
      <c r="D44" s="13" t="n"/>
      <c r="E44" s="13" t="n"/>
      <c r="F44" s="13">
        <f>IF($A44="","",IFERROR(XLOOKUP($A44,Assets!$A:$A,Assets!$F:$F,""),""))</f>
        <v/>
      </c>
      <c r="G44" s="13">
        <f>IF($A44="","",IF(IFERROR(XLOOKUP($A44,Assets!$A:$A,Assets!$J:$J,""),"")="SL",(MAX(0,MIN(IFERROR(XLOOKUP($A44,Assets!$A:$A,Assets!$I:$I,0),0),IF(OR(IFERROR(XLOOKUP($A44,Assets!$A:$A,Assets!$E:$E,""),"")="", $B44=""),0,DATEDIF(IFERROR(XLOOKUP($A44,Assets!$A:$A,Assets!$E:$E,""),""),EOMONTH($B44,0)+1,"m")))))*(IFERROR((IFERROR(XLOOKUP($A44,Assets!$A:$A,Assets!$F:$F,0),0)-IFERROR(XLOOKUP($A44,Assets!$A:$A,Assets!$G:$G,0),0))/IFERROR(XLOOKUP($A44,Assets!$A:$A,Assets!$I:$I,0),0),0)),IF(IFERROR(XLOOKUP($A44,Assets!$A:$A,Assets!$J:$J,""),"")="DDB",IF((MAX(0,MIN(IFERROR(XLOOKUP($A44,Assets!$A:$A,Assets!$I:$I,0),0),IF(OR(IFERROR(XLOOKUP($A44,Assets!$A:$A,Assets!$E:$E,""),"")="", $B44=""),0,DATEDIF(IFERROR(XLOOKUP($A44,Assets!$A:$A,Assets!$E:$E,""),""),EOMONTH($B44,0)+1,"m")))))=0,0,VDB(IFERROR(XLOOKUP($A44,Assets!$A:$A,Assets!$F:$F,0),0),IFERROR(XLOOKUP($A44,Assets!$A:$A,Assets!$G:$G,0),0),IFERROR(XLOOKUP($A44,Assets!$A:$A,Assets!$I:$I,0),0),0,(MAX(0,MIN(IFERROR(XLOOKUP($A44,Assets!$A:$A,Assets!$I:$I,0),0),IF(OR(IFERROR(XLOOKUP($A44,Assets!$A:$A,Assets!$E:$E,""),"")="", $B44=""),0,DATEDIF(IFERROR(XLOOKUP($A44,Assets!$A:$A,Assets!$E:$E,""),""),EOMONTH($B44,0)+1,"m"))))),2,TRUE)),"")))</f>
        <v/>
      </c>
      <c r="H44" s="13">
        <f>IF($A44="","",MAX(0,IFERROR(XLOOKUP($A44,Assets!$A:$A,Assets!$F:$F,0),0)-$G44))</f>
        <v/>
      </c>
      <c r="I44" s="13">
        <f>IF($A44="","",($D44-$E44)-$H44)</f>
        <v/>
      </c>
      <c r="J44" s="12" t="n"/>
      <c r="K44" s="12" t="n"/>
    </row>
    <row r="45">
      <c r="A45" s="12" t="n"/>
      <c r="B45" s="14" t="n"/>
      <c r="C45" s="12" t="n"/>
      <c r="D45" s="13" t="n"/>
      <c r="E45" s="13" t="n"/>
      <c r="F45" s="13">
        <f>IF($A45="","",IFERROR(XLOOKUP($A45,Assets!$A:$A,Assets!$F:$F,""),""))</f>
        <v/>
      </c>
      <c r="G45" s="13">
        <f>IF($A45="","",IF(IFERROR(XLOOKUP($A45,Assets!$A:$A,Assets!$J:$J,""),"")="SL",(MAX(0,MIN(IFERROR(XLOOKUP($A45,Assets!$A:$A,Assets!$I:$I,0),0),IF(OR(IFERROR(XLOOKUP($A45,Assets!$A:$A,Assets!$E:$E,""),"")="", $B45=""),0,DATEDIF(IFERROR(XLOOKUP($A45,Assets!$A:$A,Assets!$E:$E,""),""),EOMONTH($B45,0)+1,"m")))))*(IFERROR((IFERROR(XLOOKUP($A45,Assets!$A:$A,Assets!$F:$F,0),0)-IFERROR(XLOOKUP($A45,Assets!$A:$A,Assets!$G:$G,0),0))/IFERROR(XLOOKUP($A45,Assets!$A:$A,Assets!$I:$I,0),0),0)),IF(IFERROR(XLOOKUP($A45,Assets!$A:$A,Assets!$J:$J,""),"")="DDB",IF((MAX(0,MIN(IFERROR(XLOOKUP($A45,Assets!$A:$A,Assets!$I:$I,0),0),IF(OR(IFERROR(XLOOKUP($A45,Assets!$A:$A,Assets!$E:$E,""),"")="", $B45=""),0,DATEDIF(IFERROR(XLOOKUP($A45,Assets!$A:$A,Assets!$E:$E,""),""),EOMONTH($B45,0)+1,"m")))))=0,0,VDB(IFERROR(XLOOKUP($A45,Assets!$A:$A,Assets!$F:$F,0),0),IFERROR(XLOOKUP($A45,Assets!$A:$A,Assets!$G:$G,0),0),IFERROR(XLOOKUP($A45,Assets!$A:$A,Assets!$I:$I,0),0),0,(MAX(0,MIN(IFERROR(XLOOKUP($A45,Assets!$A:$A,Assets!$I:$I,0),0),IF(OR(IFERROR(XLOOKUP($A45,Assets!$A:$A,Assets!$E:$E,""),"")="", $B45=""),0,DATEDIF(IFERROR(XLOOKUP($A45,Assets!$A:$A,Assets!$E:$E,""),""),EOMONTH($B45,0)+1,"m"))))),2,TRUE)),"")))</f>
        <v/>
      </c>
      <c r="H45" s="13">
        <f>IF($A45="","",MAX(0,IFERROR(XLOOKUP($A45,Assets!$A:$A,Assets!$F:$F,0),0)-$G45))</f>
        <v/>
      </c>
      <c r="I45" s="13">
        <f>IF($A45="","",($D45-$E45)-$H45)</f>
        <v/>
      </c>
      <c r="J45" s="12" t="n"/>
      <c r="K45" s="12" t="n"/>
    </row>
    <row r="46">
      <c r="A46" s="12" t="n"/>
      <c r="B46" s="14" t="n"/>
      <c r="C46" s="12" t="n"/>
      <c r="D46" s="13" t="n"/>
      <c r="E46" s="13" t="n"/>
      <c r="F46" s="13">
        <f>IF($A46="","",IFERROR(XLOOKUP($A46,Assets!$A:$A,Assets!$F:$F,""),""))</f>
        <v/>
      </c>
      <c r="G46" s="13">
        <f>IF($A46="","",IF(IFERROR(XLOOKUP($A46,Assets!$A:$A,Assets!$J:$J,""),"")="SL",(MAX(0,MIN(IFERROR(XLOOKUP($A46,Assets!$A:$A,Assets!$I:$I,0),0),IF(OR(IFERROR(XLOOKUP($A46,Assets!$A:$A,Assets!$E:$E,""),"")="", $B46=""),0,DATEDIF(IFERROR(XLOOKUP($A46,Assets!$A:$A,Assets!$E:$E,""),""),EOMONTH($B46,0)+1,"m")))))*(IFERROR((IFERROR(XLOOKUP($A46,Assets!$A:$A,Assets!$F:$F,0),0)-IFERROR(XLOOKUP($A46,Assets!$A:$A,Assets!$G:$G,0),0))/IFERROR(XLOOKUP($A46,Assets!$A:$A,Assets!$I:$I,0),0),0)),IF(IFERROR(XLOOKUP($A46,Assets!$A:$A,Assets!$J:$J,""),"")="DDB",IF((MAX(0,MIN(IFERROR(XLOOKUP($A46,Assets!$A:$A,Assets!$I:$I,0),0),IF(OR(IFERROR(XLOOKUP($A46,Assets!$A:$A,Assets!$E:$E,""),"")="", $B46=""),0,DATEDIF(IFERROR(XLOOKUP($A46,Assets!$A:$A,Assets!$E:$E,""),""),EOMONTH($B46,0)+1,"m")))))=0,0,VDB(IFERROR(XLOOKUP($A46,Assets!$A:$A,Assets!$F:$F,0),0),IFERROR(XLOOKUP($A46,Assets!$A:$A,Assets!$G:$G,0),0),IFERROR(XLOOKUP($A46,Assets!$A:$A,Assets!$I:$I,0),0),0,(MAX(0,MIN(IFERROR(XLOOKUP($A46,Assets!$A:$A,Assets!$I:$I,0),0),IF(OR(IFERROR(XLOOKUP($A46,Assets!$A:$A,Assets!$E:$E,""),"")="", $B46=""),0,DATEDIF(IFERROR(XLOOKUP($A46,Assets!$A:$A,Assets!$E:$E,""),""),EOMONTH($B46,0)+1,"m"))))),2,TRUE)),"")))</f>
        <v/>
      </c>
      <c r="H46" s="13">
        <f>IF($A46="","",MAX(0,IFERROR(XLOOKUP($A46,Assets!$A:$A,Assets!$F:$F,0),0)-$G46))</f>
        <v/>
      </c>
      <c r="I46" s="13">
        <f>IF($A46="","",($D46-$E46)-$H46)</f>
        <v/>
      </c>
      <c r="J46" s="12" t="n"/>
      <c r="K46" s="12" t="n"/>
    </row>
    <row r="47">
      <c r="A47" s="12" t="n"/>
      <c r="B47" s="14" t="n"/>
      <c r="C47" s="12" t="n"/>
      <c r="D47" s="13" t="n"/>
      <c r="E47" s="13" t="n"/>
      <c r="F47" s="13">
        <f>IF($A47="","",IFERROR(XLOOKUP($A47,Assets!$A:$A,Assets!$F:$F,""),""))</f>
        <v/>
      </c>
      <c r="G47" s="13">
        <f>IF($A47="","",IF(IFERROR(XLOOKUP($A47,Assets!$A:$A,Assets!$J:$J,""),"")="SL",(MAX(0,MIN(IFERROR(XLOOKUP($A47,Assets!$A:$A,Assets!$I:$I,0),0),IF(OR(IFERROR(XLOOKUP($A47,Assets!$A:$A,Assets!$E:$E,""),"")="", $B47=""),0,DATEDIF(IFERROR(XLOOKUP($A47,Assets!$A:$A,Assets!$E:$E,""),""),EOMONTH($B47,0)+1,"m")))))*(IFERROR((IFERROR(XLOOKUP($A47,Assets!$A:$A,Assets!$F:$F,0),0)-IFERROR(XLOOKUP($A47,Assets!$A:$A,Assets!$G:$G,0),0))/IFERROR(XLOOKUP($A47,Assets!$A:$A,Assets!$I:$I,0),0),0)),IF(IFERROR(XLOOKUP($A47,Assets!$A:$A,Assets!$J:$J,""),"")="DDB",IF((MAX(0,MIN(IFERROR(XLOOKUP($A47,Assets!$A:$A,Assets!$I:$I,0),0),IF(OR(IFERROR(XLOOKUP($A47,Assets!$A:$A,Assets!$E:$E,""),"")="", $B47=""),0,DATEDIF(IFERROR(XLOOKUP($A47,Assets!$A:$A,Assets!$E:$E,""),""),EOMONTH($B47,0)+1,"m")))))=0,0,VDB(IFERROR(XLOOKUP($A47,Assets!$A:$A,Assets!$F:$F,0),0),IFERROR(XLOOKUP($A47,Assets!$A:$A,Assets!$G:$G,0),0),IFERROR(XLOOKUP($A47,Assets!$A:$A,Assets!$I:$I,0),0),0,(MAX(0,MIN(IFERROR(XLOOKUP($A47,Assets!$A:$A,Assets!$I:$I,0),0),IF(OR(IFERROR(XLOOKUP($A47,Assets!$A:$A,Assets!$E:$E,""),"")="", $B47=""),0,DATEDIF(IFERROR(XLOOKUP($A47,Assets!$A:$A,Assets!$E:$E,""),""),EOMONTH($B47,0)+1,"m"))))),2,TRUE)),"")))</f>
        <v/>
      </c>
      <c r="H47" s="13">
        <f>IF($A47="","",MAX(0,IFERROR(XLOOKUP($A47,Assets!$A:$A,Assets!$F:$F,0),0)-$G47))</f>
        <v/>
      </c>
      <c r="I47" s="13">
        <f>IF($A47="","",($D47-$E47)-$H47)</f>
        <v/>
      </c>
      <c r="J47" s="12" t="n"/>
      <c r="K47" s="12" t="n"/>
    </row>
    <row r="48">
      <c r="A48" s="12" t="n"/>
      <c r="B48" s="14" t="n"/>
      <c r="C48" s="12" t="n"/>
      <c r="D48" s="13" t="n"/>
      <c r="E48" s="13" t="n"/>
      <c r="F48" s="13">
        <f>IF($A48="","",IFERROR(XLOOKUP($A48,Assets!$A:$A,Assets!$F:$F,""),""))</f>
        <v/>
      </c>
      <c r="G48" s="13">
        <f>IF($A48="","",IF(IFERROR(XLOOKUP($A48,Assets!$A:$A,Assets!$J:$J,""),"")="SL",(MAX(0,MIN(IFERROR(XLOOKUP($A48,Assets!$A:$A,Assets!$I:$I,0),0),IF(OR(IFERROR(XLOOKUP($A48,Assets!$A:$A,Assets!$E:$E,""),"")="", $B48=""),0,DATEDIF(IFERROR(XLOOKUP($A48,Assets!$A:$A,Assets!$E:$E,""),""),EOMONTH($B48,0)+1,"m")))))*(IFERROR((IFERROR(XLOOKUP($A48,Assets!$A:$A,Assets!$F:$F,0),0)-IFERROR(XLOOKUP($A48,Assets!$A:$A,Assets!$G:$G,0),0))/IFERROR(XLOOKUP($A48,Assets!$A:$A,Assets!$I:$I,0),0),0)),IF(IFERROR(XLOOKUP($A48,Assets!$A:$A,Assets!$J:$J,""),"")="DDB",IF((MAX(0,MIN(IFERROR(XLOOKUP($A48,Assets!$A:$A,Assets!$I:$I,0),0),IF(OR(IFERROR(XLOOKUP($A48,Assets!$A:$A,Assets!$E:$E,""),"")="", $B48=""),0,DATEDIF(IFERROR(XLOOKUP($A48,Assets!$A:$A,Assets!$E:$E,""),""),EOMONTH($B48,0)+1,"m")))))=0,0,VDB(IFERROR(XLOOKUP($A48,Assets!$A:$A,Assets!$F:$F,0),0),IFERROR(XLOOKUP($A48,Assets!$A:$A,Assets!$G:$G,0),0),IFERROR(XLOOKUP($A48,Assets!$A:$A,Assets!$I:$I,0),0),0,(MAX(0,MIN(IFERROR(XLOOKUP($A48,Assets!$A:$A,Assets!$I:$I,0),0),IF(OR(IFERROR(XLOOKUP($A48,Assets!$A:$A,Assets!$E:$E,""),"")="", $B48=""),0,DATEDIF(IFERROR(XLOOKUP($A48,Assets!$A:$A,Assets!$E:$E,""),""),EOMONTH($B48,0)+1,"m"))))),2,TRUE)),"")))</f>
        <v/>
      </c>
      <c r="H48" s="13">
        <f>IF($A48="","",MAX(0,IFERROR(XLOOKUP($A48,Assets!$A:$A,Assets!$F:$F,0),0)-$G48))</f>
        <v/>
      </c>
      <c r="I48" s="13">
        <f>IF($A48="","",($D48-$E48)-$H48)</f>
        <v/>
      </c>
      <c r="J48" s="12" t="n"/>
      <c r="K48" s="12" t="n"/>
    </row>
    <row r="49">
      <c r="A49" s="12" t="n"/>
      <c r="B49" s="14" t="n"/>
      <c r="C49" s="12" t="n"/>
      <c r="D49" s="13" t="n"/>
      <c r="E49" s="13" t="n"/>
      <c r="F49" s="13">
        <f>IF($A49="","",IFERROR(XLOOKUP($A49,Assets!$A:$A,Assets!$F:$F,""),""))</f>
        <v/>
      </c>
      <c r="G49" s="13">
        <f>IF($A49="","",IF(IFERROR(XLOOKUP($A49,Assets!$A:$A,Assets!$J:$J,""),"")="SL",(MAX(0,MIN(IFERROR(XLOOKUP($A49,Assets!$A:$A,Assets!$I:$I,0),0),IF(OR(IFERROR(XLOOKUP($A49,Assets!$A:$A,Assets!$E:$E,""),"")="", $B49=""),0,DATEDIF(IFERROR(XLOOKUP($A49,Assets!$A:$A,Assets!$E:$E,""),""),EOMONTH($B49,0)+1,"m")))))*(IFERROR((IFERROR(XLOOKUP($A49,Assets!$A:$A,Assets!$F:$F,0),0)-IFERROR(XLOOKUP($A49,Assets!$A:$A,Assets!$G:$G,0),0))/IFERROR(XLOOKUP($A49,Assets!$A:$A,Assets!$I:$I,0),0),0)),IF(IFERROR(XLOOKUP($A49,Assets!$A:$A,Assets!$J:$J,""),"")="DDB",IF((MAX(0,MIN(IFERROR(XLOOKUP($A49,Assets!$A:$A,Assets!$I:$I,0),0),IF(OR(IFERROR(XLOOKUP($A49,Assets!$A:$A,Assets!$E:$E,""),"")="", $B49=""),0,DATEDIF(IFERROR(XLOOKUP($A49,Assets!$A:$A,Assets!$E:$E,""),""),EOMONTH($B49,0)+1,"m")))))=0,0,VDB(IFERROR(XLOOKUP($A49,Assets!$A:$A,Assets!$F:$F,0),0),IFERROR(XLOOKUP($A49,Assets!$A:$A,Assets!$G:$G,0),0),IFERROR(XLOOKUP($A49,Assets!$A:$A,Assets!$I:$I,0),0),0,(MAX(0,MIN(IFERROR(XLOOKUP($A49,Assets!$A:$A,Assets!$I:$I,0),0),IF(OR(IFERROR(XLOOKUP($A49,Assets!$A:$A,Assets!$E:$E,""),"")="", $B49=""),0,DATEDIF(IFERROR(XLOOKUP($A49,Assets!$A:$A,Assets!$E:$E,""),""),EOMONTH($B49,0)+1,"m"))))),2,TRUE)),"")))</f>
        <v/>
      </c>
      <c r="H49" s="13">
        <f>IF($A49="","",MAX(0,IFERROR(XLOOKUP($A49,Assets!$A:$A,Assets!$F:$F,0),0)-$G49))</f>
        <v/>
      </c>
      <c r="I49" s="13">
        <f>IF($A49="","",($D49-$E49)-$H49)</f>
        <v/>
      </c>
      <c r="J49" s="12" t="n"/>
      <c r="K49" s="12" t="n"/>
    </row>
    <row r="50">
      <c r="A50" s="12" t="n"/>
      <c r="B50" s="14" t="n"/>
      <c r="C50" s="12" t="n"/>
      <c r="D50" s="13" t="n"/>
      <c r="E50" s="13" t="n"/>
      <c r="F50" s="13">
        <f>IF($A50="","",IFERROR(XLOOKUP($A50,Assets!$A:$A,Assets!$F:$F,""),""))</f>
        <v/>
      </c>
      <c r="G50" s="13">
        <f>IF($A50="","",IF(IFERROR(XLOOKUP($A50,Assets!$A:$A,Assets!$J:$J,""),"")="SL",(MAX(0,MIN(IFERROR(XLOOKUP($A50,Assets!$A:$A,Assets!$I:$I,0),0),IF(OR(IFERROR(XLOOKUP($A50,Assets!$A:$A,Assets!$E:$E,""),"")="", $B50=""),0,DATEDIF(IFERROR(XLOOKUP($A50,Assets!$A:$A,Assets!$E:$E,""),""),EOMONTH($B50,0)+1,"m")))))*(IFERROR((IFERROR(XLOOKUP($A50,Assets!$A:$A,Assets!$F:$F,0),0)-IFERROR(XLOOKUP($A50,Assets!$A:$A,Assets!$G:$G,0),0))/IFERROR(XLOOKUP($A50,Assets!$A:$A,Assets!$I:$I,0),0),0)),IF(IFERROR(XLOOKUP($A50,Assets!$A:$A,Assets!$J:$J,""),"")="DDB",IF((MAX(0,MIN(IFERROR(XLOOKUP($A50,Assets!$A:$A,Assets!$I:$I,0),0),IF(OR(IFERROR(XLOOKUP($A50,Assets!$A:$A,Assets!$E:$E,""),"")="", $B50=""),0,DATEDIF(IFERROR(XLOOKUP($A50,Assets!$A:$A,Assets!$E:$E,""),""),EOMONTH($B50,0)+1,"m")))))=0,0,VDB(IFERROR(XLOOKUP($A50,Assets!$A:$A,Assets!$F:$F,0),0),IFERROR(XLOOKUP($A50,Assets!$A:$A,Assets!$G:$G,0),0),IFERROR(XLOOKUP($A50,Assets!$A:$A,Assets!$I:$I,0),0),0,(MAX(0,MIN(IFERROR(XLOOKUP($A50,Assets!$A:$A,Assets!$I:$I,0),0),IF(OR(IFERROR(XLOOKUP($A50,Assets!$A:$A,Assets!$E:$E,""),"")="", $B50=""),0,DATEDIF(IFERROR(XLOOKUP($A50,Assets!$A:$A,Assets!$E:$E,""),""),EOMONTH($B50,0)+1,"m"))))),2,TRUE)),"")))</f>
        <v/>
      </c>
      <c r="H50" s="13">
        <f>IF($A50="","",MAX(0,IFERROR(XLOOKUP($A50,Assets!$A:$A,Assets!$F:$F,0),0)-$G50))</f>
        <v/>
      </c>
      <c r="I50" s="13">
        <f>IF($A50="","",($D50-$E50)-$H50)</f>
        <v/>
      </c>
      <c r="J50" s="12" t="n"/>
      <c r="K50" s="12" t="n"/>
    </row>
    <row r="51">
      <c r="A51" s="12" t="n"/>
      <c r="B51" s="14" t="n"/>
      <c r="C51" s="12" t="n"/>
      <c r="D51" s="13" t="n"/>
      <c r="E51" s="13" t="n"/>
      <c r="F51" s="13">
        <f>IF($A51="","",IFERROR(XLOOKUP($A51,Assets!$A:$A,Assets!$F:$F,""),""))</f>
        <v/>
      </c>
      <c r="G51" s="13">
        <f>IF($A51="","",IF(IFERROR(XLOOKUP($A51,Assets!$A:$A,Assets!$J:$J,""),"")="SL",(MAX(0,MIN(IFERROR(XLOOKUP($A51,Assets!$A:$A,Assets!$I:$I,0),0),IF(OR(IFERROR(XLOOKUP($A51,Assets!$A:$A,Assets!$E:$E,""),"")="", $B51=""),0,DATEDIF(IFERROR(XLOOKUP($A51,Assets!$A:$A,Assets!$E:$E,""),""),EOMONTH($B51,0)+1,"m")))))*(IFERROR((IFERROR(XLOOKUP($A51,Assets!$A:$A,Assets!$F:$F,0),0)-IFERROR(XLOOKUP($A51,Assets!$A:$A,Assets!$G:$G,0),0))/IFERROR(XLOOKUP($A51,Assets!$A:$A,Assets!$I:$I,0),0),0)),IF(IFERROR(XLOOKUP($A51,Assets!$A:$A,Assets!$J:$J,""),"")="DDB",IF((MAX(0,MIN(IFERROR(XLOOKUP($A51,Assets!$A:$A,Assets!$I:$I,0),0),IF(OR(IFERROR(XLOOKUP($A51,Assets!$A:$A,Assets!$E:$E,""),"")="", $B51=""),0,DATEDIF(IFERROR(XLOOKUP($A51,Assets!$A:$A,Assets!$E:$E,""),""),EOMONTH($B51,0)+1,"m")))))=0,0,VDB(IFERROR(XLOOKUP($A51,Assets!$A:$A,Assets!$F:$F,0),0),IFERROR(XLOOKUP($A51,Assets!$A:$A,Assets!$G:$G,0),0),IFERROR(XLOOKUP($A51,Assets!$A:$A,Assets!$I:$I,0),0),0,(MAX(0,MIN(IFERROR(XLOOKUP($A51,Assets!$A:$A,Assets!$I:$I,0),0),IF(OR(IFERROR(XLOOKUP($A51,Assets!$A:$A,Assets!$E:$E,""),"")="", $B51=""),0,DATEDIF(IFERROR(XLOOKUP($A51,Assets!$A:$A,Assets!$E:$E,""),""),EOMONTH($B51,0)+1,"m"))))),2,TRUE)),"")))</f>
        <v/>
      </c>
      <c r="H51" s="13">
        <f>IF($A51="","",MAX(0,IFERROR(XLOOKUP($A51,Assets!$A:$A,Assets!$F:$F,0),0)-$G51))</f>
        <v/>
      </c>
      <c r="I51" s="13">
        <f>IF($A51="","",($D51-$E51)-$H51)</f>
        <v/>
      </c>
      <c r="J51" s="12" t="n"/>
      <c r="K51" s="12" t="n"/>
    </row>
    <row r="52">
      <c r="A52" s="12" t="n"/>
      <c r="B52" s="14" t="n"/>
      <c r="C52" s="12" t="n"/>
      <c r="D52" s="13" t="n"/>
      <c r="E52" s="13" t="n"/>
      <c r="F52" s="13">
        <f>IF($A52="","",IFERROR(XLOOKUP($A52,Assets!$A:$A,Assets!$F:$F,""),""))</f>
        <v/>
      </c>
      <c r="G52" s="13">
        <f>IF($A52="","",IF(IFERROR(XLOOKUP($A52,Assets!$A:$A,Assets!$J:$J,""),"")="SL",(MAX(0,MIN(IFERROR(XLOOKUP($A52,Assets!$A:$A,Assets!$I:$I,0),0),IF(OR(IFERROR(XLOOKUP($A52,Assets!$A:$A,Assets!$E:$E,""),"")="", $B52=""),0,DATEDIF(IFERROR(XLOOKUP($A52,Assets!$A:$A,Assets!$E:$E,""),""),EOMONTH($B52,0)+1,"m")))))*(IFERROR((IFERROR(XLOOKUP($A52,Assets!$A:$A,Assets!$F:$F,0),0)-IFERROR(XLOOKUP($A52,Assets!$A:$A,Assets!$G:$G,0),0))/IFERROR(XLOOKUP($A52,Assets!$A:$A,Assets!$I:$I,0),0),0)),IF(IFERROR(XLOOKUP($A52,Assets!$A:$A,Assets!$J:$J,""),"")="DDB",IF((MAX(0,MIN(IFERROR(XLOOKUP($A52,Assets!$A:$A,Assets!$I:$I,0),0),IF(OR(IFERROR(XLOOKUP($A52,Assets!$A:$A,Assets!$E:$E,""),"")="", $B52=""),0,DATEDIF(IFERROR(XLOOKUP($A52,Assets!$A:$A,Assets!$E:$E,""),""),EOMONTH($B52,0)+1,"m")))))=0,0,VDB(IFERROR(XLOOKUP($A52,Assets!$A:$A,Assets!$F:$F,0),0),IFERROR(XLOOKUP($A52,Assets!$A:$A,Assets!$G:$G,0),0),IFERROR(XLOOKUP($A52,Assets!$A:$A,Assets!$I:$I,0),0),0,(MAX(0,MIN(IFERROR(XLOOKUP($A52,Assets!$A:$A,Assets!$I:$I,0),0),IF(OR(IFERROR(XLOOKUP($A52,Assets!$A:$A,Assets!$E:$E,""),"")="", $B52=""),0,DATEDIF(IFERROR(XLOOKUP($A52,Assets!$A:$A,Assets!$E:$E,""),""),EOMONTH($B52,0)+1,"m"))))),2,TRUE)),"")))</f>
        <v/>
      </c>
      <c r="H52" s="13">
        <f>IF($A52="","",MAX(0,IFERROR(XLOOKUP($A52,Assets!$A:$A,Assets!$F:$F,0),0)-$G52))</f>
        <v/>
      </c>
      <c r="I52" s="13">
        <f>IF($A52="","",($D52-$E52)-$H52)</f>
        <v/>
      </c>
      <c r="J52" s="12" t="n"/>
      <c r="K52" s="12" t="n"/>
    </row>
    <row r="53">
      <c r="A53" s="12" t="n"/>
      <c r="B53" s="14" t="n"/>
      <c r="C53" s="12" t="n"/>
      <c r="D53" s="13" t="n"/>
      <c r="E53" s="13" t="n"/>
      <c r="F53" s="13">
        <f>IF($A53="","",IFERROR(XLOOKUP($A53,Assets!$A:$A,Assets!$F:$F,""),""))</f>
        <v/>
      </c>
      <c r="G53" s="13">
        <f>IF($A53="","",IF(IFERROR(XLOOKUP($A53,Assets!$A:$A,Assets!$J:$J,""),"")="SL",(MAX(0,MIN(IFERROR(XLOOKUP($A53,Assets!$A:$A,Assets!$I:$I,0),0),IF(OR(IFERROR(XLOOKUP($A53,Assets!$A:$A,Assets!$E:$E,""),"")="", $B53=""),0,DATEDIF(IFERROR(XLOOKUP($A53,Assets!$A:$A,Assets!$E:$E,""),""),EOMONTH($B53,0)+1,"m")))))*(IFERROR((IFERROR(XLOOKUP($A53,Assets!$A:$A,Assets!$F:$F,0),0)-IFERROR(XLOOKUP($A53,Assets!$A:$A,Assets!$G:$G,0),0))/IFERROR(XLOOKUP($A53,Assets!$A:$A,Assets!$I:$I,0),0),0)),IF(IFERROR(XLOOKUP($A53,Assets!$A:$A,Assets!$J:$J,""),"")="DDB",IF((MAX(0,MIN(IFERROR(XLOOKUP($A53,Assets!$A:$A,Assets!$I:$I,0),0),IF(OR(IFERROR(XLOOKUP($A53,Assets!$A:$A,Assets!$E:$E,""),"")="", $B53=""),0,DATEDIF(IFERROR(XLOOKUP($A53,Assets!$A:$A,Assets!$E:$E,""),""),EOMONTH($B53,0)+1,"m")))))=0,0,VDB(IFERROR(XLOOKUP($A53,Assets!$A:$A,Assets!$F:$F,0),0),IFERROR(XLOOKUP($A53,Assets!$A:$A,Assets!$G:$G,0),0),IFERROR(XLOOKUP($A53,Assets!$A:$A,Assets!$I:$I,0),0),0,(MAX(0,MIN(IFERROR(XLOOKUP($A53,Assets!$A:$A,Assets!$I:$I,0),0),IF(OR(IFERROR(XLOOKUP($A53,Assets!$A:$A,Assets!$E:$E,""),"")="", $B53=""),0,DATEDIF(IFERROR(XLOOKUP($A53,Assets!$A:$A,Assets!$E:$E,""),""),EOMONTH($B53,0)+1,"m"))))),2,TRUE)),"")))</f>
        <v/>
      </c>
      <c r="H53" s="13">
        <f>IF($A53="","",MAX(0,IFERROR(XLOOKUP($A53,Assets!$A:$A,Assets!$F:$F,0),0)-$G53))</f>
        <v/>
      </c>
      <c r="I53" s="13">
        <f>IF($A53="","",($D53-$E53)-$H53)</f>
        <v/>
      </c>
      <c r="J53" s="12" t="n"/>
      <c r="K53" s="12" t="n"/>
    </row>
    <row r="54">
      <c r="A54" s="12" t="n"/>
      <c r="B54" s="14" t="n"/>
      <c r="C54" s="12" t="n"/>
      <c r="D54" s="13" t="n"/>
      <c r="E54" s="13" t="n"/>
      <c r="F54" s="13">
        <f>IF($A54="","",IFERROR(XLOOKUP($A54,Assets!$A:$A,Assets!$F:$F,""),""))</f>
        <v/>
      </c>
      <c r="G54" s="13">
        <f>IF($A54="","",IF(IFERROR(XLOOKUP($A54,Assets!$A:$A,Assets!$J:$J,""),"")="SL",(MAX(0,MIN(IFERROR(XLOOKUP($A54,Assets!$A:$A,Assets!$I:$I,0),0),IF(OR(IFERROR(XLOOKUP($A54,Assets!$A:$A,Assets!$E:$E,""),"")="", $B54=""),0,DATEDIF(IFERROR(XLOOKUP($A54,Assets!$A:$A,Assets!$E:$E,""),""),EOMONTH($B54,0)+1,"m")))))*(IFERROR((IFERROR(XLOOKUP($A54,Assets!$A:$A,Assets!$F:$F,0),0)-IFERROR(XLOOKUP($A54,Assets!$A:$A,Assets!$G:$G,0),0))/IFERROR(XLOOKUP($A54,Assets!$A:$A,Assets!$I:$I,0),0),0)),IF(IFERROR(XLOOKUP($A54,Assets!$A:$A,Assets!$J:$J,""),"")="DDB",IF((MAX(0,MIN(IFERROR(XLOOKUP($A54,Assets!$A:$A,Assets!$I:$I,0),0),IF(OR(IFERROR(XLOOKUP($A54,Assets!$A:$A,Assets!$E:$E,""),"")="", $B54=""),0,DATEDIF(IFERROR(XLOOKUP($A54,Assets!$A:$A,Assets!$E:$E,""),""),EOMONTH($B54,0)+1,"m")))))=0,0,VDB(IFERROR(XLOOKUP($A54,Assets!$A:$A,Assets!$F:$F,0),0),IFERROR(XLOOKUP($A54,Assets!$A:$A,Assets!$G:$G,0),0),IFERROR(XLOOKUP($A54,Assets!$A:$A,Assets!$I:$I,0),0),0,(MAX(0,MIN(IFERROR(XLOOKUP($A54,Assets!$A:$A,Assets!$I:$I,0),0),IF(OR(IFERROR(XLOOKUP($A54,Assets!$A:$A,Assets!$E:$E,""),"")="", $B54=""),0,DATEDIF(IFERROR(XLOOKUP($A54,Assets!$A:$A,Assets!$E:$E,""),""),EOMONTH($B54,0)+1,"m"))))),2,TRUE)),"")))</f>
        <v/>
      </c>
      <c r="H54" s="13">
        <f>IF($A54="","",MAX(0,IFERROR(XLOOKUP($A54,Assets!$A:$A,Assets!$F:$F,0),0)-$G54))</f>
        <v/>
      </c>
      <c r="I54" s="13">
        <f>IF($A54="","",($D54-$E54)-$H54)</f>
        <v/>
      </c>
      <c r="J54" s="12" t="n"/>
      <c r="K54" s="12" t="n"/>
    </row>
    <row r="55">
      <c r="A55" s="12" t="n"/>
      <c r="B55" s="14" t="n"/>
      <c r="C55" s="12" t="n"/>
      <c r="D55" s="13" t="n"/>
      <c r="E55" s="13" t="n"/>
      <c r="F55" s="13">
        <f>IF($A55="","",IFERROR(XLOOKUP($A55,Assets!$A:$A,Assets!$F:$F,""),""))</f>
        <v/>
      </c>
      <c r="G55" s="13">
        <f>IF($A55="","",IF(IFERROR(XLOOKUP($A55,Assets!$A:$A,Assets!$J:$J,""),"")="SL",(MAX(0,MIN(IFERROR(XLOOKUP($A55,Assets!$A:$A,Assets!$I:$I,0),0),IF(OR(IFERROR(XLOOKUP($A55,Assets!$A:$A,Assets!$E:$E,""),"")="", $B55=""),0,DATEDIF(IFERROR(XLOOKUP($A55,Assets!$A:$A,Assets!$E:$E,""),""),EOMONTH($B55,0)+1,"m")))))*(IFERROR((IFERROR(XLOOKUP($A55,Assets!$A:$A,Assets!$F:$F,0),0)-IFERROR(XLOOKUP($A55,Assets!$A:$A,Assets!$G:$G,0),0))/IFERROR(XLOOKUP($A55,Assets!$A:$A,Assets!$I:$I,0),0),0)),IF(IFERROR(XLOOKUP($A55,Assets!$A:$A,Assets!$J:$J,""),"")="DDB",IF((MAX(0,MIN(IFERROR(XLOOKUP($A55,Assets!$A:$A,Assets!$I:$I,0),0),IF(OR(IFERROR(XLOOKUP($A55,Assets!$A:$A,Assets!$E:$E,""),"")="", $B55=""),0,DATEDIF(IFERROR(XLOOKUP($A55,Assets!$A:$A,Assets!$E:$E,""),""),EOMONTH($B55,0)+1,"m")))))=0,0,VDB(IFERROR(XLOOKUP($A55,Assets!$A:$A,Assets!$F:$F,0),0),IFERROR(XLOOKUP($A55,Assets!$A:$A,Assets!$G:$G,0),0),IFERROR(XLOOKUP($A55,Assets!$A:$A,Assets!$I:$I,0),0),0,(MAX(0,MIN(IFERROR(XLOOKUP($A55,Assets!$A:$A,Assets!$I:$I,0),0),IF(OR(IFERROR(XLOOKUP($A55,Assets!$A:$A,Assets!$E:$E,""),"")="", $B55=""),0,DATEDIF(IFERROR(XLOOKUP($A55,Assets!$A:$A,Assets!$E:$E,""),""),EOMONTH($B55,0)+1,"m"))))),2,TRUE)),"")))</f>
        <v/>
      </c>
      <c r="H55" s="13">
        <f>IF($A55="","",MAX(0,IFERROR(XLOOKUP($A55,Assets!$A:$A,Assets!$F:$F,0),0)-$G55))</f>
        <v/>
      </c>
      <c r="I55" s="13">
        <f>IF($A55="","",($D55-$E55)-$H55)</f>
        <v/>
      </c>
      <c r="J55" s="12" t="n"/>
      <c r="K55" s="12" t="n"/>
    </row>
    <row r="56">
      <c r="A56" s="12" t="n"/>
      <c r="B56" s="14" t="n"/>
      <c r="C56" s="12" t="n"/>
      <c r="D56" s="13" t="n"/>
      <c r="E56" s="13" t="n"/>
      <c r="F56" s="13">
        <f>IF($A56="","",IFERROR(XLOOKUP($A56,Assets!$A:$A,Assets!$F:$F,""),""))</f>
        <v/>
      </c>
      <c r="G56" s="13">
        <f>IF($A56="","",IF(IFERROR(XLOOKUP($A56,Assets!$A:$A,Assets!$J:$J,""),"")="SL",(MAX(0,MIN(IFERROR(XLOOKUP($A56,Assets!$A:$A,Assets!$I:$I,0),0),IF(OR(IFERROR(XLOOKUP($A56,Assets!$A:$A,Assets!$E:$E,""),"")="", $B56=""),0,DATEDIF(IFERROR(XLOOKUP($A56,Assets!$A:$A,Assets!$E:$E,""),""),EOMONTH($B56,0)+1,"m")))))*(IFERROR((IFERROR(XLOOKUP($A56,Assets!$A:$A,Assets!$F:$F,0),0)-IFERROR(XLOOKUP($A56,Assets!$A:$A,Assets!$G:$G,0),0))/IFERROR(XLOOKUP($A56,Assets!$A:$A,Assets!$I:$I,0),0),0)),IF(IFERROR(XLOOKUP($A56,Assets!$A:$A,Assets!$J:$J,""),"")="DDB",IF((MAX(0,MIN(IFERROR(XLOOKUP($A56,Assets!$A:$A,Assets!$I:$I,0),0),IF(OR(IFERROR(XLOOKUP($A56,Assets!$A:$A,Assets!$E:$E,""),"")="", $B56=""),0,DATEDIF(IFERROR(XLOOKUP($A56,Assets!$A:$A,Assets!$E:$E,""),""),EOMONTH($B56,0)+1,"m")))))=0,0,VDB(IFERROR(XLOOKUP($A56,Assets!$A:$A,Assets!$F:$F,0),0),IFERROR(XLOOKUP($A56,Assets!$A:$A,Assets!$G:$G,0),0),IFERROR(XLOOKUP($A56,Assets!$A:$A,Assets!$I:$I,0),0),0,(MAX(0,MIN(IFERROR(XLOOKUP($A56,Assets!$A:$A,Assets!$I:$I,0),0),IF(OR(IFERROR(XLOOKUP($A56,Assets!$A:$A,Assets!$E:$E,""),"")="", $B56=""),0,DATEDIF(IFERROR(XLOOKUP($A56,Assets!$A:$A,Assets!$E:$E,""),""),EOMONTH($B56,0)+1,"m"))))),2,TRUE)),"")))</f>
        <v/>
      </c>
      <c r="H56" s="13">
        <f>IF($A56="","",MAX(0,IFERROR(XLOOKUP($A56,Assets!$A:$A,Assets!$F:$F,0),0)-$G56))</f>
        <v/>
      </c>
      <c r="I56" s="13">
        <f>IF($A56="","",($D56-$E56)-$H56)</f>
        <v/>
      </c>
      <c r="J56" s="12" t="n"/>
      <c r="K56" s="12" t="n"/>
    </row>
    <row r="57">
      <c r="A57" s="12" t="n"/>
      <c r="B57" s="14" t="n"/>
      <c r="C57" s="12" t="n"/>
      <c r="D57" s="13" t="n"/>
      <c r="E57" s="13" t="n"/>
      <c r="F57" s="13">
        <f>IF($A57="","",IFERROR(XLOOKUP($A57,Assets!$A:$A,Assets!$F:$F,""),""))</f>
        <v/>
      </c>
      <c r="G57" s="13">
        <f>IF($A57="","",IF(IFERROR(XLOOKUP($A57,Assets!$A:$A,Assets!$J:$J,""),"")="SL",(MAX(0,MIN(IFERROR(XLOOKUP($A57,Assets!$A:$A,Assets!$I:$I,0),0),IF(OR(IFERROR(XLOOKUP($A57,Assets!$A:$A,Assets!$E:$E,""),"")="", $B57=""),0,DATEDIF(IFERROR(XLOOKUP($A57,Assets!$A:$A,Assets!$E:$E,""),""),EOMONTH($B57,0)+1,"m")))))*(IFERROR((IFERROR(XLOOKUP($A57,Assets!$A:$A,Assets!$F:$F,0),0)-IFERROR(XLOOKUP($A57,Assets!$A:$A,Assets!$G:$G,0),0))/IFERROR(XLOOKUP($A57,Assets!$A:$A,Assets!$I:$I,0),0),0)),IF(IFERROR(XLOOKUP($A57,Assets!$A:$A,Assets!$J:$J,""),"")="DDB",IF((MAX(0,MIN(IFERROR(XLOOKUP($A57,Assets!$A:$A,Assets!$I:$I,0),0),IF(OR(IFERROR(XLOOKUP($A57,Assets!$A:$A,Assets!$E:$E,""),"")="", $B57=""),0,DATEDIF(IFERROR(XLOOKUP($A57,Assets!$A:$A,Assets!$E:$E,""),""),EOMONTH($B57,0)+1,"m")))))=0,0,VDB(IFERROR(XLOOKUP($A57,Assets!$A:$A,Assets!$F:$F,0),0),IFERROR(XLOOKUP($A57,Assets!$A:$A,Assets!$G:$G,0),0),IFERROR(XLOOKUP($A57,Assets!$A:$A,Assets!$I:$I,0),0),0,(MAX(0,MIN(IFERROR(XLOOKUP($A57,Assets!$A:$A,Assets!$I:$I,0),0),IF(OR(IFERROR(XLOOKUP($A57,Assets!$A:$A,Assets!$E:$E,""),"")="", $B57=""),0,DATEDIF(IFERROR(XLOOKUP($A57,Assets!$A:$A,Assets!$E:$E,""),""),EOMONTH($B57,0)+1,"m"))))),2,TRUE)),"")))</f>
        <v/>
      </c>
      <c r="H57" s="13">
        <f>IF($A57="","",MAX(0,IFERROR(XLOOKUP($A57,Assets!$A:$A,Assets!$F:$F,0),0)-$G57))</f>
        <v/>
      </c>
      <c r="I57" s="13">
        <f>IF($A57="","",($D57-$E57)-$H57)</f>
        <v/>
      </c>
      <c r="J57" s="12" t="n"/>
      <c r="K57" s="12" t="n"/>
    </row>
    <row r="58">
      <c r="A58" s="12" t="n"/>
      <c r="B58" s="14" t="n"/>
      <c r="C58" s="12" t="n"/>
      <c r="D58" s="13" t="n"/>
      <c r="E58" s="13" t="n"/>
      <c r="F58" s="13">
        <f>IF($A58="","",IFERROR(XLOOKUP($A58,Assets!$A:$A,Assets!$F:$F,""),""))</f>
        <v/>
      </c>
      <c r="G58" s="13">
        <f>IF($A58="","",IF(IFERROR(XLOOKUP($A58,Assets!$A:$A,Assets!$J:$J,""),"")="SL",(MAX(0,MIN(IFERROR(XLOOKUP($A58,Assets!$A:$A,Assets!$I:$I,0),0),IF(OR(IFERROR(XLOOKUP($A58,Assets!$A:$A,Assets!$E:$E,""),"")="", $B58=""),0,DATEDIF(IFERROR(XLOOKUP($A58,Assets!$A:$A,Assets!$E:$E,""),""),EOMONTH($B58,0)+1,"m")))))*(IFERROR((IFERROR(XLOOKUP($A58,Assets!$A:$A,Assets!$F:$F,0),0)-IFERROR(XLOOKUP($A58,Assets!$A:$A,Assets!$G:$G,0),0))/IFERROR(XLOOKUP($A58,Assets!$A:$A,Assets!$I:$I,0),0),0)),IF(IFERROR(XLOOKUP($A58,Assets!$A:$A,Assets!$J:$J,""),"")="DDB",IF((MAX(0,MIN(IFERROR(XLOOKUP($A58,Assets!$A:$A,Assets!$I:$I,0),0),IF(OR(IFERROR(XLOOKUP($A58,Assets!$A:$A,Assets!$E:$E,""),"")="", $B58=""),0,DATEDIF(IFERROR(XLOOKUP($A58,Assets!$A:$A,Assets!$E:$E,""),""),EOMONTH($B58,0)+1,"m")))))=0,0,VDB(IFERROR(XLOOKUP($A58,Assets!$A:$A,Assets!$F:$F,0),0),IFERROR(XLOOKUP($A58,Assets!$A:$A,Assets!$G:$G,0),0),IFERROR(XLOOKUP($A58,Assets!$A:$A,Assets!$I:$I,0),0),0,(MAX(0,MIN(IFERROR(XLOOKUP($A58,Assets!$A:$A,Assets!$I:$I,0),0),IF(OR(IFERROR(XLOOKUP($A58,Assets!$A:$A,Assets!$E:$E,""),"")="", $B58=""),0,DATEDIF(IFERROR(XLOOKUP($A58,Assets!$A:$A,Assets!$E:$E,""),""),EOMONTH($B58,0)+1,"m"))))),2,TRUE)),"")))</f>
        <v/>
      </c>
      <c r="H58" s="13">
        <f>IF($A58="","",MAX(0,IFERROR(XLOOKUP($A58,Assets!$A:$A,Assets!$F:$F,0),0)-$G58))</f>
        <v/>
      </c>
      <c r="I58" s="13">
        <f>IF($A58="","",($D58-$E58)-$H58)</f>
        <v/>
      </c>
      <c r="J58" s="12" t="n"/>
      <c r="K58" s="12" t="n"/>
    </row>
    <row r="59">
      <c r="A59" s="12" t="n"/>
      <c r="B59" s="14" t="n"/>
      <c r="C59" s="12" t="n"/>
      <c r="D59" s="13" t="n"/>
      <c r="E59" s="13" t="n"/>
      <c r="F59" s="13">
        <f>IF($A59="","",IFERROR(XLOOKUP($A59,Assets!$A:$A,Assets!$F:$F,""),""))</f>
        <v/>
      </c>
      <c r="G59" s="13">
        <f>IF($A59="","",IF(IFERROR(XLOOKUP($A59,Assets!$A:$A,Assets!$J:$J,""),"")="SL",(MAX(0,MIN(IFERROR(XLOOKUP($A59,Assets!$A:$A,Assets!$I:$I,0),0),IF(OR(IFERROR(XLOOKUP($A59,Assets!$A:$A,Assets!$E:$E,""),"")="", $B59=""),0,DATEDIF(IFERROR(XLOOKUP($A59,Assets!$A:$A,Assets!$E:$E,""),""),EOMONTH($B59,0)+1,"m")))))*(IFERROR((IFERROR(XLOOKUP($A59,Assets!$A:$A,Assets!$F:$F,0),0)-IFERROR(XLOOKUP($A59,Assets!$A:$A,Assets!$G:$G,0),0))/IFERROR(XLOOKUP($A59,Assets!$A:$A,Assets!$I:$I,0),0),0)),IF(IFERROR(XLOOKUP($A59,Assets!$A:$A,Assets!$J:$J,""),"")="DDB",IF((MAX(0,MIN(IFERROR(XLOOKUP($A59,Assets!$A:$A,Assets!$I:$I,0),0),IF(OR(IFERROR(XLOOKUP($A59,Assets!$A:$A,Assets!$E:$E,""),"")="", $B59=""),0,DATEDIF(IFERROR(XLOOKUP($A59,Assets!$A:$A,Assets!$E:$E,""),""),EOMONTH($B59,0)+1,"m")))))=0,0,VDB(IFERROR(XLOOKUP($A59,Assets!$A:$A,Assets!$F:$F,0),0),IFERROR(XLOOKUP($A59,Assets!$A:$A,Assets!$G:$G,0),0),IFERROR(XLOOKUP($A59,Assets!$A:$A,Assets!$I:$I,0),0),0,(MAX(0,MIN(IFERROR(XLOOKUP($A59,Assets!$A:$A,Assets!$I:$I,0),0),IF(OR(IFERROR(XLOOKUP($A59,Assets!$A:$A,Assets!$E:$E,""),"")="", $B59=""),0,DATEDIF(IFERROR(XLOOKUP($A59,Assets!$A:$A,Assets!$E:$E,""),""),EOMONTH($B59,0)+1,"m"))))),2,TRUE)),"")))</f>
        <v/>
      </c>
      <c r="H59" s="13">
        <f>IF($A59="","",MAX(0,IFERROR(XLOOKUP($A59,Assets!$A:$A,Assets!$F:$F,0),0)-$G59))</f>
        <v/>
      </c>
      <c r="I59" s="13">
        <f>IF($A59="","",($D59-$E59)-$H59)</f>
        <v/>
      </c>
      <c r="J59" s="12" t="n"/>
      <c r="K59" s="12" t="n"/>
    </row>
    <row r="60">
      <c r="A60" s="12" t="n"/>
      <c r="B60" s="14" t="n"/>
      <c r="C60" s="12" t="n"/>
      <c r="D60" s="13" t="n"/>
      <c r="E60" s="13" t="n"/>
      <c r="F60" s="13">
        <f>IF($A60="","",IFERROR(XLOOKUP($A60,Assets!$A:$A,Assets!$F:$F,""),""))</f>
        <v/>
      </c>
      <c r="G60" s="13">
        <f>IF($A60="","",IF(IFERROR(XLOOKUP($A60,Assets!$A:$A,Assets!$J:$J,""),"")="SL",(MAX(0,MIN(IFERROR(XLOOKUP($A60,Assets!$A:$A,Assets!$I:$I,0),0),IF(OR(IFERROR(XLOOKUP($A60,Assets!$A:$A,Assets!$E:$E,""),"")="", $B60=""),0,DATEDIF(IFERROR(XLOOKUP($A60,Assets!$A:$A,Assets!$E:$E,""),""),EOMONTH($B60,0)+1,"m")))))*(IFERROR((IFERROR(XLOOKUP($A60,Assets!$A:$A,Assets!$F:$F,0),0)-IFERROR(XLOOKUP($A60,Assets!$A:$A,Assets!$G:$G,0),0))/IFERROR(XLOOKUP($A60,Assets!$A:$A,Assets!$I:$I,0),0),0)),IF(IFERROR(XLOOKUP($A60,Assets!$A:$A,Assets!$J:$J,""),"")="DDB",IF((MAX(0,MIN(IFERROR(XLOOKUP($A60,Assets!$A:$A,Assets!$I:$I,0),0),IF(OR(IFERROR(XLOOKUP($A60,Assets!$A:$A,Assets!$E:$E,""),"")="", $B60=""),0,DATEDIF(IFERROR(XLOOKUP($A60,Assets!$A:$A,Assets!$E:$E,""),""),EOMONTH($B60,0)+1,"m")))))=0,0,VDB(IFERROR(XLOOKUP($A60,Assets!$A:$A,Assets!$F:$F,0),0),IFERROR(XLOOKUP($A60,Assets!$A:$A,Assets!$G:$G,0),0),IFERROR(XLOOKUP($A60,Assets!$A:$A,Assets!$I:$I,0),0),0,(MAX(0,MIN(IFERROR(XLOOKUP($A60,Assets!$A:$A,Assets!$I:$I,0),0),IF(OR(IFERROR(XLOOKUP($A60,Assets!$A:$A,Assets!$E:$E,""),"")="", $B60=""),0,DATEDIF(IFERROR(XLOOKUP($A60,Assets!$A:$A,Assets!$E:$E,""),""),EOMONTH($B60,0)+1,"m"))))),2,TRUE)),"")))</f>
        <v/>
      </c>
      <c r="H60" s="13">
        <f>IF($A60="","",MAX(0,IFERROR(XLOOKUP($A60,Assets!$A:$A,Assets!$F:$F,0),0)-$G60))</f>
        <v/>
      </c>
      <c r="I60" s="13">
        <f>IF($A60="","",($D60-$E60)-$H60)</f>
        <v/>
      </c>
      <c r="J60" s="12" t="n"/>
      <c r="K60" s="12" t="n"/>
    </row>
    <row r="61">
      <c r="A61" s="12" t="n"/>
      <c r="B61" s="14" t="n"/>
      <c r="C61" s="12" t="n"/>
      <c r="D61" s="13" t="n"/>
      <c r="E61" s="13" t="n"/>
      <c r="F61" s="13">
        <f>IF($A61="","",IFERROR(XLOOKUP($A61,Assets!$A:$A,Assets!$F:$F,""),""))</f>
        <v/>
      </c>
      <c r="G61" s="13">
        <f>IF($A61="","",IF(IFERROR(XLOOKUP($A61,Assets!$A:$A,Assets!$J:$J,""),"")="SL",(MAX(0,MIN(IFERROR(XLOOKUP($A61,Assets!$A:$A,Assets!$I:$I,0),0),IF(OR(IFERROR(XLOOKUP($A61,Assets!$A:$A,Assets!$E:$E,""),"")="", $B61=""),0,DATEDIF(IFERROR(XLOOKUP($A61,Assets!$A:$A,Assets!$E:$E,""),""),EOMONTH($B61,0)+1,"m")))))*(IFERROR((IFERROR(XLOOKUP($A61,Assets!$A:$A,Assets!$F:$F,0),0)-IFERROR(XLOOKUP($A61,Assets!$A:$A,Assets!$G:$G,0),0))/IFERROR(XLOOKUP($A61,Assets!$A:$A,Assets!$I:$I,0),0),0)),IF(IFERROR(XLOOKUP($A61,Assets!$A:$A,Assets!$J:$J,""),"")="DDB",IF((MAX(0,MIN(IFERROR(XLOOKUP($A61,Assets!$A:$A,Assets!$I:$I,0),0),IF(OR(IFERROR(XLOOKUP($A61,Assets!$A:$A,Assets!$E:$E,""),"")="", $B61=""),0,DATEDIF(IFERROR(XLOOKUP($A61,Assets!$A:$A,Assets!$E:$E,""),""),EOMONTH($B61,0)+1,"m")))))=0,0,VDB(IFERROR(XLOOKUP($A61,Assets!$A:$A,Assets!$F:$F,0),0),IFERROR(XLOOKUP($A61,Assets!$A:$A,Assets!$G:$G,0),0),IFERROR(XLOOKUP($A61,Assets!$A:$A,Assets!$I:$I,0),0),0,(MAX(0,MIN(IFERROR(XLOOKUP($A61,Assets!$A:$A,Assets!$I:$I,0),0),IF(OR(IFERROR(XLOOKUP($A61,Assets!$A:$A,Assets!$E:$E,""),"")="", $B61=""),0,DATEDIF(IFERROR(XLOOKUP($A61,Assets!$A:$A,Assets!$E:$E,""),""),EOMONTH($B61,0)+1,"m"))))),2,TRUE)),"")))</f>
        <v/>
      </c>
      <c r="H61" s="13">
        <f>IF($A61="","",MAX(0,IFERROR(XLOOKUP($A61,Assets!$A:$A,Assets!$F:$F,0),0)-$G61))</f>
        <v/>
      </c>
      <c r="I61" s="13">
        <f>IF($A61="","",($D61-$E61)-$H61)</f>
        <v/>
      </c>
      <c r="J61" s="12" t="n"/>
      <c r="K61" s="12" t="n"/>
    </row>
    <row r="62">
      <c r="A62" s="12" t="n"/>
      <c r="B62" s="14" t="n"/>
      <c r="C62" s="12" t="n"/>
      <c r="D62" s="13" t="n"/>
      <c r="E62" s="13" t="n"/>
      <c r="F62" s="13">
        <f>IF($A62="","",IFERROR(XLOOKUP($A62,Assets!$A:$A,Assets!$F:$F,""),""))</f>
        <v/>
      </c>
      <c r="G62" s="13">
        <f>IF($A62="","",IF(IFERROR(XLOOKUP($A62,Assets!$A:$A,Assets!$J:$J,""),"")="SL",(MAX(0,MIN(IFERROR(XLOOKUP($A62,Assets!$A:$A,Assets!$I:$I,0),0),IF(OR(IFERROR(XLOOKUP($A62,Assets!$A:$A,Assets!$E:$E,""),"")="", $B62=""),0,DATEDIF(IFERROR(XLOOKUP($A62,Assets!$A:$A,Assets!$E:$E,""),""),EOMONTH($B62,0)+1,"m")))))*(IFERROR((IFERROR(XLOOKUP($A62,Assets!$A:$A,Assets!$F:$F,0),0)-IFERROR(XLOOKUP($A62,Assets!$A:$A,Assets!$G:$G,0),0))/IFERROR(XLOOKUP($A62,Assets!$A:$A,Assets!$I:$I,0),0),0)),IF(IFERROR(XLOOKUP($A62,Assets!$A:$A,Assets!$J:$J,""),"")="DDB",IF((MAX(0,MIN(IFERROR(XLOOKUP($A62,Assets!$A:$A,Assets!$I:$I,0),0),IF(OR(IFERROR(XLOOKUP($A62,Assets!$A:$A,Assets!$E:$E,""),"")="", $B62=""),0,DATEDIF(IFERROR(XLOOKUP($A62,Assets!$A:$A,Assets!$E:$E,""),""),EOMONTH($B62,0)+1,"m")))))=0,0,VDB(IFERROR(XLOOKUP($A62,Assets!$A:$A,Assets!$F:$F,0),0),IFERROR(XLOOKUP($A62,Assets!$A:$A,Assets!$G:$G,0),0),IFERROR(XLOOKUP($A62,Assets!$A:$A,Assets!$I:$I,0),0),0,(MAX(0,MIN(IFERROR(XLOOKUP($A62,Assets!$A:$A,Assets!$I:$I,0),0),IF(OR(IFERROR(XLOOKUP($A62,Assets!$A:$A,Assets!$E:$E,""),"")="", $B62=""),0,DATEDIF(IFERROR(XLOOKUP($A62,Assets!$A:$A,Assets!$E:$E,""),""),EOMONTH($B62,0)+1,"m"))))),2,TRUE)),"")))</f>
        <v/>
      </c>
      <c r="H62" s="13">
        <f>IF($A62="","",MAX(0,IFERROR(XLOOKUP($A62,Assets!$A:$A,Assets!$F:$F,0),0)-$G62))</f>
        <v/>
      </c>
      <c r="I62" s="13">
        <f>IF($A62="","",($D62-$E62)-$H62)</f>
        <v/>
      </c>
      <c r="J62" s="12" t="n"/>
      <c r="K62" s="12" t="n"/>
    </row>
    <row r="63">
      <c r="A63" s="12" t="n"/>
      <c r="B63" s="14" t="n"/>
      <c r="C63" s="12" t="n"/>
      <c r="D63" s="13" t="n"/>
      <c r="E63" s="13" t="n"/>
      <c r="F63" s="13">
        <f>IF($A63="","",IFERROR(XLOOKUP($A63,Assets!$A:$A,Assets!$F:$F,""),""))</f>
        <v/>
      </c>
      <c r="G63" s="13">
        <f>IF($A63="","",IF(IFERROR(XLOOKUP($A63,Assets!$A:$A,Assets!$J:$J,""),"")="SL",(MAX(0,MIN(IFERROR(XLOOKUP($A63,Assets!$A:$A,Assets!$I:$I,0),0),IF(OR(IFERROR(XLOOKUP($A63,Assets!$A:$A,Assets!$E:$E,""),"")="", $B63=""),0,DATEDIF(IFERROR(XLOOKUP($A63,Assets!$A:$A,Assets!$E:$E,""),""),EOMONTH($B63,0)+1,"m")))))*(IFERROR((IFERROR(XLOOKUP($A63,Assets!$A:$A,Assets!$F:$F,0),0)-IFERROR(XLOOKUP($A63,Assets!$A:$A,Assets!$G:$G,0),0))/IFERROR(XLOOKUP($A63,Assets!$A:$A,Assets!$I:$I,0),0),0)),IF(IFERROR(XLOOKUP($A63,Assets!$A:$A,Assets!$J:$J,""),"")="DDB",IF((MAX(0,MIN(IFERROR(XLOOKUP($A63,Assets!$A:$A,Assets!$I:$I,0),0),IF(OR(IFERROR(XLOOKUP($A63,Assets!$A:$A,Assets!$E:$E,""),"")="", $B63=""),0,DATEDIF(IFERROR(XLOOKUP($A63,Assets!$A:$A,Assets!$E:$E,""),""),EOMONTH($B63,0)+1,"m")))))=0,0,VDB(IFERROR(XLOOKUP($A63,Assets!$A:$A,Assets!$F:$F,0),0),IFERROR(XLOOKUP($A63,Assets!$A:$A,Assets!$G:$G,0),0),IFERROR(XLOOKUP($A63,Assets!$A:$A,Assets!$I:$I,0),0),0,(MAX(0,MIN(IFERROR(XLOOKUP($A63,Assets!$A:$A,Assets!$I:$I,0),0),IF(OR(IFERROR(XLOOKUP($A63,Assets!$A:$A,Assets!$E:$E,""),"")="", $B63=""),0,DATEDIF(IFERROR(XLOOKUP($A63,Assets!$A:$A,Assets!$E:$E,""),""),EOMONTH($B63,0)+1,"m"))))),2,TRUE)),"")))</f>
        <v/>
      </c>
      <c r="H63" s="13">
        <f>IF($A63="","",MAX(0,IFERROR(XLOOKUP($A63,Assets!$A:$A,Assets!$F:$F,0),0)-$G63))</f>
        <v/>
      </c>
      <c r="I63" s="13">
        <f>IF($A63="","",($D63-$E63)-$H63)</f>
        <v/>
      </c>
      <c r="J63" s="12" t="n"/>
      <c r="K63" s="12" t="n"/>
    </row>
    <row r="64">
      <c r="A64" s="12" t="n"/>
      <c r="B64" s="14" t="n"/>
      <c r="C64" s="12" t="n"/>
      <c r="D64" s="13" t="n"/>
      <c r="E64" s="13" t="n"/>
      <c r="F64" s="13">
        <f>IF($A64="","",IFERROR(XLOOKUP($A64,Assets!$A:$A,Assets!$F:$F,""),""))</f>
        <v/>
      </c>
      <c r="G64" s="13">
        <f>IF($A64="","",IF(IFERROR(XLOOKUP($A64,Assets!$A:$A,Assets!$J:$J,""),"")="SL",(MAX(0,MIN(IFERROR(XLOOKUP($A64,Assets!$A:$A,Assets!$I:$I,0),0),IF(OR(IFERROR(XLOOKUP($A64,Assets!$A:$A,Assets!$E:$E,""),"")="", $B64=""),0,DATEDIF(IFERROR(XLOOKUP($A64,Assets!$A:$A,Assets!$E:$E,""),""),EOMONTH($B64,0)+1,"m")))))*(IFERROR((IFERROR(XLOOKUP($A64,Assets!$A:$A,Assets!$F:$F,0),0)-IFERROR(XLOOKUP($A64,Assets!$A:$A,Assets!$G:$G,0),0))/IFERROR(XLOOKUP($A64,Assets!$A:$A,Assets!$I:$I,0),0),0)),IF(IFERROR(XLOOKUP($A64,Assets!$A:$A,Assets!$J:$J,""),"")="DDB",IF((MAX(0,MIN(IFERROR(XLOOKUP($A64,Assets!$A:$A,Assets!$I:$I,0),0),IF(OR(IFERROR(XLOOKUP($A64,Assets!$A:$A,Assets!$E:$E,""),"")="", $B64=""),0,DATEDIF(IFERROR(XLOOKUP($A64,Assets!$A:$A,Assets!$E:$E,""),""),EOMONTH($B64,0)+1,"m")))))=0,0,VDB(IFERROR(XLOOKUP($A64,Assets!$A:$A,Assets!$F:$F,0),0),IFERROR(XLOOKUP($A64,Assets!$A:$A,Assets!$G:$G,0),0),IFERROR(XLOOKUP($A64,Assets!$A:$A,Assets!$I:$I,0),0),0,(MAX(0,MIN(IFERROR(XLOOKUP($A64,Assets!$A:$A,Assets!$I:$I,0),0),IF(OR(IFERROR(XLOOKUP($A64,Assets!$A:$A,Assets!$E:$E,""),"")="", $B64=""),0,DATEDIF(IFERROR(XLOOKUP($A64,Assets!$A:$A,Assets!$E:$E,""),""),EOMONTH($B64,0)+1,"m"))))),2,TRUE)),"")))</f>
        <v/>
      </c>
      <c r="H64" s="13">
        <f>IF($A64="","",MAX(0,IFERROR(XLOOKUP($A64,Assets!$A:$A,Assets!$F:$F,0),0)-$G64))</f>
        <v/>
      </c>
      <c r="I64" s="13">
        <f>IF($A64="","",($D64-$E64)-$H64)</f>
        <v/>
      </c>
      <c r="J64" s="12" t="n"/>
      <c r="K64" s="12" t="n"/>
    </row>
    <row r="65">
      <c r="A65" s="12" t="n"/>
      <c r="B65" s="14" t="n"/>
      <c r="C65" s="12" t="n"/>
      <c r="D65" s="13" t="n"/>
      <c r="E65" s="13" t="n"/>
      <c r="F65" s="13">
        <f>IF($A65="","",IFERROR(XLOOKUP($A65,Assets!$A:$A,Assets!$F:$F,""),""))</f>
        <v/>
      </c>
      <c r="G65" s="13">
        <f>IF($A65="","",IF(IFERROR(XLOOKUP($A65,Assets!$A:$A,Assets!$J:$J,""),"")="SL",(MAX(0,MIN(IFERROR(XLOOKUP($A65,Assets!$A:$A,Assets!$I:$I,0),0),IF(OR(IFERROR(XLOOKUP($A65,Assets!$A:$A,Assets!$E:$E,""),"")="", $B65=""),0,DATEDIF(IFERROR(XLOOKUP($A65,Assets!$A:$A,Assets!$E:$E,""),""),EOMONTH($B65,0)+1,"m")))))*(IFERROR((IFERROR(XLOOKUP($A65,Assets!$A:$A,Assets!$F:$F,0),0)-IFERROR(XLOOKUP($A65,Assets!$A:$A,Assets!$G:$G,0),0))/IFERROR(XLOOKUP($A65,Assets!$A:$A,Assets!$I:$I,0),0),0)),IF(IFERROR(XLOOKUP($A65,Assets!$A:$A,Assets!$J:$J,""),"")="DDB",IF((MAX(0,MIN(IFERROR(XLOOKUP($A65,Assets!$A:$A,Assets!$I:$I,0),0),IF(OR(IFERROR(XLOOKUP($A65,Assets!$A:$A,Assets!$E:$E,""),"")="", $B65=""),0,DATEDIF(IFERROR(XLOOKUP($A65,Assets!$A:$A,Assets!$E:$E,""),""),EOMONTH($B65,0)+1,"m")))))=0,0,VDB(IFERROR(XLOOKUP($A65,Assets!$A:$A,Assets!$F:$F,0),0),IFERROR(XLOOKUP($A65,Assets!$A:$A,Assets!$G:$G,0),0),IFERROR(XLOOKUP($A65,Assets!$A:$A,Assets!$I:$I,0),0),0,(MAX(0,MIN(IFERROR(XLOOKUP($A65,Assets!$A:$A,Assets!$I:$I,0),0),IF(OR(IFERROR(XLOOKUP($A65,Assets!$A:$A,Assets!$E:$E,""),"")="", $B65=""),0,DATEDIF(IFERROR(XLOOKUP($A65,Assets!$A:$A,Assets!$E:$E,""),""),EOMONTH($B65,0)+1,"m"))))),2,TRUE)),"")))</f>
        <v/>
      </c>
      <c r="H65" s="13">
        <f>IF($A65="","",MAX(0,IFERROR(XLOOKUP($A65,Assets!$A:$A,Assets!$F:$F,0),0)-$G65))</f>
        <v/>
      </c>
      <c r="I65" s="13">
        <f>IF($A65="","",($D65-$E65)-$H65)</f>
        <v/>
      </c>
      <c r="J65" s="12" t="n"/>
      <c r="K65" s="12" t="n"/>
    </row>
    <row r="66">
      <c r="A66" s="12" t="n"/>
      <c r="B66" s="14" t="n"/>
      <c r="C66" s="12" t="n"/>
      <c r="D66" s="13" t="n"/>
      <c r="E66" s="13" t="n"/>
      <c r="F66" s="13">
        <f>IF($A66="","",IFERROR(XLOOKUP($A66,Assets!$A:$A,Assets!$F:$F,""),""))</f>
        <v/>
      </c>
      <c r="G66" s="13">
        <f>IF($A66="","",IF(IFERROR(XLOOKUP($A66,Assets!$A:$A,Assets!$J:$J,""),"")="SL",(MAX(0,MIN(IFERROR(XLOOKUP($A66,Assets!$A:$A,Assets!$I:$I,0),0),IF(OR(IFERROR(XLOOKUP($A66,Assets!$A:$A,Assets!$E:$E,""),"")="", $B66=""),0,DATEDIF(IFERROR(XLOOKUP($A66,Assets!$A:$A,Assets!$E:$E,""),""),EOMONTH($B66,0)+1,"m")))))*(IFERROR((IFERROR(XLOOKUP($A66,Assets!$A:$A,Assets!$F:$F,0),0)-IFERROR(XLOOKUP($A66,Assets!$A:$A,Assets!$G:$G,0),0))/IFERROR(XLOOKUP($A66,Assets!$A:$A,Assets!$I:$I,0),0),0)),IF(IFERROR(XLOOKUP($A66,Assets!$A:$A,Assets!$J:$J,""),"")="DDB",IF((MAX(0,MIN(IFERROR(XLOOKUP($A66,Assets!$A:$A,Assets!$I:$I,0),0),IF(OR(IFERROR(XLOOKUP($A66,Assets!$A:$A,Assets!$E:$E,""),"")="", $B66=""),0,DATEDIF(IFERROR(XLOOKUP($A66,Assets!$A:$A,Assets!$E:$E,""),""),EOMONTH($B66,0)+1,"m")))))=0,0,VDB(IFERROR(XLOOKUP($A66,Assets!$A:$A,Assets!$F:$F,0),0),IFERROR(XLOOKUP($A66,Assets!$A:$A,Assets!$G:$G,0),0),IFERROR(XLOOKUP($A66,Assets!$A:$A,Assets!$I:$I,0),0),0,(MAX(0,MIN(IFERROR(XLOOKUP($A66,Assets!$A:$A,Assets!$I:$I,0),0),IF(OR(IFERROR(XLOOKUP($A66,Assets!$A:$A,Assets!$E:$E,""),"")="", $B66=""),0,DATEDIF(IFERROR(XLOOKUP($A66,Assets!$A:$A,Assets!$E:$E,""),""),EOMONTH($B66,0)+1,"m"))))),2,TRUE)),"")))</f>
        <v/>
      </c>
      <c r="H66" s="13">
        <f>IF($A66="","",MAX(0,IFERROR(XLOOKUP($A66,Assets!$A:$A,Assets!$F:$F,0),0)-$G66))</f>
        <v/>
      </c>
      <c r="I66" s="13">
        <f>IF($A66="","",($D66-$E66)-$H66)</f>
        <v/>
      </c>
      <c r="J66" s="12" t="n"/>
      <c r="K66" s="12" t="n"/>
    </row>
    <row r="67">
      <c r="A67" s="12" t="n"/>
      <c r="B67" s="14" t="n"/>
      <c r="C67" s="12" t="n"/>
      <c r="D67" s="13" t="n"/>
      <c r="E67" s="13" t="n"/>
      <c r="F67" s="13">
        <f>IF($A67="","",IFERROR(XLOOKUP($A67,Assets!$A:$A,Assets!$F:$F,""),""))</f>
        <v/>
      </c>
      <c r="G67" s="13">
        <f>IF($A67="","",IF(IFERROR(XLOOKUP($A67,Assets!$A:$A,Assets!$J:$J,""),"")="SL",(MAX(0,MIN(IFERROR(XLOOKUP($A67,Assets!$A:$A,Assets!$I:$I,0),0),IF(OR(IFERROR(XLOOKUP($A67,Assets!$A:$A,Assets!$E:$E,""),"")="", $B67=""),0,DATEDIF(IFERROR(XLOOKUP($A67,Assets!$A:$A,Assets!$E:$E,""),""),EOMONTH($B67,0)+1,"m")))))*(IFERROR((IFERROR(XLOOKUP($A67,Assets!$A:$A,Assets!$F:$F,0),0)-IFERROR(XLOOKUP($A67,Assets!$A:$A,Assets!$G:$G,0),0))/IFERROR(XLOOKUP($A67,Assets!$A:$A,Assets!$I:$I,0),0),0)),IF(IFERROR(XLOOKUP($A67,Assets!$A:$A,Assets!$J:$J,""),"")="DDB",IF((MAX(0,MIN(IFERROR(XLOOKUP($A67,Assets!$A:$A,Assets!$I:$I,0),0),IF(OR(IFERROR(XLOOKUP($A67,Assets!$A:$A,Assets!$E:$E,""),"")="", $B67=""),0,DATEDIF(IFERROR(XLOOKUP($A67,Assets!$A:$A,Assets!$E:$E,""),""),EOMONTH($B67,0)+1,"m")))))=0,0,VDB(IFERROR(XLOOKUP($A67,Assets!$A:$A,Assets!$F:$F,0),0),IFERROR(XLOOKUP($A67,Assets!$A:$A,Assets!$G:$G,0),0),IFERROR(XLOOKUP($A67,Assets!$A:$A,Assets!$I:$I,0),0),0,(MAX(0,MIN(IFERROR(XLOOKUP($A67,Assets!$A:$A,Assets!$I:$I,0),0),IF(OR(IFERROR(XLOOKUP($A67,Assets!$A:$A,Assets!$E:$E,""),"")="", $B67=""),0,DATEDIF(IFERROR(XLOOKUP($A67,Assets!$A:$A,Assets!$E:$E,""),""),EOMONTH($B67,0)+1,"m"))))),2,TRUE)),"")))</f>
        <v/>
      </c>
      <c r="H67" s="13">
        <f>IF($A67="","",MAX(0,IFERROR(XLOOKUP($A67,Assets!$A:$A,Assets!$F:$F,0),0)-$G67))</f>
        <v/>
      </c>
      <c r="I67" s="13">
        <f>IF($A67="","",($D67-$E67)-$H67)</f>
        <v/>
      </c>
      <c r="J67" s="12" t="n"/>
      <c r="K67" s="12" t="n"/>
    </row>
    <row r="68">
      <c r="A68" s="12" t="n"/>
      <c r="B68" s="14" t="n"/>
      <c r="C68" s="12" t="n"/>
      <c r="D68" s="13" t="n"/>
      <c r="E68" s="13" t="n"/>
      <c r="F68" s="13">
        <f>IF($A68="","",IFERROR(XLOOKUP($A68,Assets!$A:$A,Assets!$F:$F,""),""))</f>
        <v/>
      </c>
      <c r="G68" s="13">
        <f>IF($A68="","",IF(IFERROR(XLOOKUP($A68,Assets!$A:$A,Assets!$J:$J,""),"")="SL",(MAX(0,MIN(IFERROR(XLOOKUP($A68,Assets!$A:$A,Assets!$I:$I,0),0),IF(OR(IFERROR(XLOOKUP($A68,Assets!$A:$A,Assets!$E:$E,""),"")="", $B68=""),0,DATEDIF(IFERROR(XLOOKUP($A68,Assets!$A:$A,Assets!$E:$E,""),""),EOMONTH($B68,0)+1,"m")))))*(IFERROR((IFERROR(XLOOKUP($A68,Assets!$A:$A,Assets!$F:$F,0),0)-IFERROR(XLOOKUP($A68,Assets!$A:$A,Assets!$G:$G,0),0))/IFERROR(XLOOKUP($A68,Assets!$A:$A,Assets!$I:$I,0),0),0)),IF(IFERROR(XLOOKUP($A68,Assets!$A:$A,Assets!$J:$J,""),"")="DDB",IF((MAX(0,MIN(IFERROR(XLOOKUP($A68,Assets!$A:$A,Assets!$I:$I,0),0),IF(OR(IFERROR(XLOOKUP($A68,Assets!$A:$A,Assets!$E:$E,""),"")="", $B68=""),0,DATEDIF(IFERROR(XLOOKUP($A68,Assets!$A:$A,Assets!$E:$E,""),""),EOMONTH($B68,0)+1,"m")))))=0,0,VDB(IFERROR(XLOOKUP($A68,Assets!$A:$A,Assets!$F:$F,0),0),IFERROR(XLOOKUP($A68,Assets!$A:$A,Assets!$G:$G,0),0),IFERROR(XLOOKUP($A68,Assets!$A:$A,Assets!$I:$I,0),0),0,(MAX(0,MIN(IFERROR(XLOOKUP($A68,Assets!$A:$A,Assets!$I:$I,0),0),IF(OR(IFERROR(XLOOKUP($A68,Assets!$A:$A,Assets!$E:$E,""),"")="", $B68=""),0,DATEDIF(IFERROR(XLOOKUP($A68,Assets!$A:$A,Assets!$E:$E,""),""),EOMONTH($B68,0)+1,"m"))))),2,TRUE)),"")))</f>
        <v/>
      </c>
      <c r="H68" s="13">
        <f>IF($A68="","",MAX(0,IFERROR(XLOOKUP($A68,Assets!$A:$A,Assets!$F:$F,0),0)-$G68))</f>
        <v/>
      </c>
      <c r="I68" s="13">
        <f>IF($A68="","",($D68-$E68)-$H68)</f>
        <v/>
      </c>
      <c r="J68" s="12" t="n"/>
      <c r="K68" s="12" t="n"/>
    </row>
    <row r="69">
      <c r="A69" s="12" t="n"/>
      <c r="B69" s="14" t="n"/>
      <c r="C69" s="12" t="n"/>
      <c r="D69" s="13" t="n"/>
      <c r="E69" s="13" t="n"/>
      <c r="F69" s="13">
        <f>IF($A69="","",IFERROR(XLOOKUP($A69,Assets!$A:$A,Assets!$F:$F,""),""))</f>
        <v/>
      </c>
      <c r="G69" s="13">
        <f>IF($A69="","",IF(IFERROR(XLOOKUP($A69,Assets!$A:$A,Assets!$J:$J,""),"")="SL",(MAX(0,MIN(IFERROR(XLOOKUP($A69,Assets!$A:$A,Assets!$I:$I,0),0),IF(OR(IFERROR(XLOOKUP($A69,Assets!$A:$A,Assets!$E:$E,""),"")="", $B69=""),0,DATEDIF(IFERROR(XLOOKUP($A69,Assets!$A:$A,Assets!$E:$E,""),""),EOMONTH($B69,0)+1,"m")))))*(IFERROR((IFERROR(XLOOKUP($A69,Assets!$A:$A,Assets!$F:$F,0),0)-IFERROR(XLOOKUP($A69,Assets!$A:$A,Assets!$G:$G,0),0))/IFERROR(XLOOKUP($A69,Assets!$A:$A,Assets!$I:$I,0),0),0)),IF(IFERROR(XLOOKUP($A69,Assets!$A:$A,Assets!$J:$J,""),"")="DDB",IF((MAX(0,MIN(IFERROR(XLOOKUP($A69,Assets!$A:$A,Assets!$I:$I,0),0),IF(OR(IFERROR(XLOOKUP($A69,Assets!$A:$A,Assets!$E:$E,""),"")="", $B69=""),0,DATEDIF(IFERROR(XLOOKUP($A69,Assets!$A:$A,Assets!$E:$E,""),""),EOMONTH($B69,0)+1,"m")))))=0,0,VDB(IFERROR(XLOOKUP($A69,Assets!$A:$A,Assets!$F:$F,0),0),IFERROR(XLOOKUP($A69,Assets!$A:$A,Assets!$G:$G,0),0),IFERROR(XLOOKUP($A69,Assets!$A:$A,Assets!$I:$I,0),0),0,(MAX(0,MIN(IFERROR(XLOOKUP($A69,Assets!$A:$A,Assets!$I:$I,0),0),IF(OR(IFERROR(XLOOKUP($A69,Assets!$A:$A,Assets!$E:$E,""),"")="", $B69=""),0,DATEDIF(IFERROR(XLOOKUP($A69,Assets!$A:$A,Assets!$E:$E,""),""),EOMONTH($B69,0)+1,"m"))))),2,TRUE)),"")))</f>
        <v/>
      </c>
      <c r="H69" s="13">
        <f>IF($A69="","",MAX(0,IFERROR(XLOOKUP($A69,Assets!$A:$A,Assets!$F:$F,0),0)-$G69))</f>
        <v/>
      </c>
      <c r="I69" s="13">
        <f>IF($A69="","",($D69-$E69)-$H69)</f>
        <v/>
      </c>
      <c r="J69" s="12" t="n"/>
      <c r="K69" s="12" t="n"/>
    </row>
    <row r="70">
      <c r="A70" s="12" t="n"/>
      <c r="B70" s="14" t="n"/>
      <c r="C70" s="12" t="n"/>
      <c r="D70" s="13" t="n"/>
      <c r="E70" s="13" t="n"/>
      <c r="F70" s="13">
        <f>IF($A70="","",IFERROR(XLOOKUP($A70,Assets!$A:$A,Assets!$F:$F,""),""))</f>
        <v/>
      </c>
      <c r="G70" s="13">
        <f>IF($A70="","",IF(IFERROR(XLOOKUP($A70,Assets!$A:$A,Assets!$J:$J,""),"")="SL",(MAX(0,MIN(IFERROR(XLOOKUP($A70,Assets!$A:$A,Assets!$I:$I,0),0),IF(OR(IFERROR(XLOOKUP($A70,Assets!$A:$A,Assets!$E:$E,""),"")="", $B70=""),0,DATEDIF(IFERROR(XLOOKUP($A70,Assets!$A:$A,Assets!$E:$E,""),""),EOMONTH($B70,0)+1,"m")))))*(IFERROR((IFERROR(XLOOKUP($A70,Assets!$A:$A,Assets!$F:$F,0),0)-IFERROR(XLOOKUP($A70,Assets!$A:$A,Assets!$G:$G,0),0))/IFERROR(XLOOKUP($A70,Assets!$A:$A,Assets!$I:$I,0),0),0)),IF(IFERROR(XLOOKUP($A70,Assets!$A:$A,Assets!$J:$J,""),"")="DDB",IF((MAX(0,MIN(IFERROR(XLOOKUP($A70,Assets!$A:$A,Assets!$I:$I,0),0),IF(OR(IFERROR(XLOOKUP($A70,Assets!$A:$A,Assets!$E:$E,""),"")="", $B70=""),0,DATEDIF(IFERROR(XLOOKUP($A70,Assets!$A:$A,Assets!$E:$E,""),""),EOMONTH($B70,0)+1,"m")))))=0,0,VDB(IFERROR(XLOOKUP($A70,Assets!$A:$A,Assets!$F:$F,0),0),IFERROR(XLOOKUP($A70,Assets!$A:$A,Assets!$G:$G,0),0),IFERROR(XLOOKUP($A70,Assets!$A:$A,Assets!$I:$I,0),0),0,(MAX(0,MIN(IFERROR(XLOOKUP($A70,Assets!$A:$A,Assets!$I:$I,0),0),IF(OR(IFERROR(XLOOKUP($A70,Assets!$A:$A,Assets!$E:$E,""),"")="", $B70=""),0,DATEDIF(IFERROR(XLOOKUP($A70,Assets!$A:$A,Assets!$E:$E,""),""),EOMONTH($B70,0)+1,"m"))))),2,TRUE)),"")))</f>
        <v/>
      </c>
      <c r="H70" s="13">
        <f>IF($A70="","",MAX(0,IFERROR(XLOOKUP($A70,Assets!$A:$A,Assets!$F:$F,0),0)-$G70))</f>
        <v/>
      </c>
      <c r="I70" s="13">
        <f>IF($A70="","",($D70-$E70)-$H70)</f>
        <v/>
      </c>
      <c r="J70" s="12" t="n"/>
      <c r="K70" s="12" t="n"/>
    </row>
    <row r="71">
      <c r="A71" s="12" t="n"/>
      <c r="B71" s="14" t="n"/>
      <c r="C71" s="12" t="n"/>
      <c r="D71" s="13" t="n"/>
      <c r="E71" s="13" t="n"/>
      <c r="F71" s="13">
        <f>IF($A71="","",IFERROR(XLOOKUP($A71,Assets!$A:$A,Assets!$F:$F,""),""))</f>
        <v/>
      </c>
      <c r="G71" s="13">
        <f>IF($A71="","",IF(IFERROR(XLOOKUP($A71,Assets!$A:$A,Assets!$J:$J,""),"")="SL",(MAX(0,MIN(IFERROR(XLOOKUP($A71,Assets!$A:$A,Assets!$I:$I,0),0),IF(OR(IFERROR(XLOOKUP($A71,Assets!$A:$A,Assets!$E:$E,""),"")="", $B71=""),0,DATEDIF(IFERROR(XLOOKUP($A71,Assets!$A:$A,Assets!$E:$E,""),""),EOMONTH($B71,0)+1,"m")))))*(IFERROR((IFERROR(XLOOKUP($A71,Assets!$A:$A,Assets!$F:$F,0),0)-IFERROR(XLOOKUP($A71,Assets!$A:$A,Assets!$G:$G,0),0))/IFERROR(XLOOKUP($A71,Assets!$A:$A,Assets!$I:$I,0),0),0)),IF(IFERROR(XLOOKUP($A71,Assets!$A:$A,Assets!$J:$J,""),"")="DDB",IF((MAX(0,MIN(IFERROR(XLOOKUP($A71,Assets!$A:$A,Assets!$I:$I,0),0),IF(OR(IFERROR(XLOOKUP($A71,Assets!$A:$A,Assets!$E:$E,""),"")="", $B71=""),0,DATEDIF(IFERROR(XLOOKUP($A71,Assets!$A:$A,Assets!$E:$E,""),""),EOMONTH($B71,0)+1,"m")))))=0,0,VDB(IFERROR(XLOOKUP($A71,Assets!$A:$A,Assets!$F:$F,0),0),IFERROR(XLOOKUP($A71,Assets!$A:$A,Assets!$G:$G,0),0),IFERROR(XLOOKUP($A71,Assets!$A:$A,Assets!$I:$I,0),0),0,(MAX(0,MIN(IFERROR(XLOOKUP($A71,Assets!$A:$A,Assets!$I:$I,0),0),IF(OR(IFERROR(XLOOKUP($A71,Assets!$A:$A,Assets!$E:$E,""),"")="", $B71=""),0,DATEDIF(IFERROR(XLOOKUP($A71,Assets!$A:$A,Assets!$E:$E,""),""),EOMONTH($B71,0)+1,"m"))))),2,TRUE)),"")))</f>
        <v/>
      </c>
      <c r="H71" s="13">
        <f>IF($A71="","",MAX(0,IFERROR(XLOOKUP($A71,Assets!$A:$A,Assets!$F:$F,0),0)-$G71))</f>
        <v/>
      </c>
      <c r="I71" s="13">
        <f>IF($A71="","",($D71-$E71)-$H71)</f>
        <v/>
      </c>
      <c r="J71" s="12" t="n"/>
      <c r="K71" s="12" t="n"/>
    </row>
    <row r="72">
      <c r="A72" s="12" t="n"/>
      <c r="B72" s="14" t="n"/>
      <c r="C72" s="12" t="n"/>
      <c r="D72" s="13" t="n"/>
      <c r="E72" s="13" t="n"/>
      <c r="F72" s="13">
        <f>IF($A72="","",IFERROR(XLOOKUP($A72,Assets!$A:$A,Assets!$F:$F,""),""))</f>
        <v/>
      </c>
      <c r="G72" s="13">
        <f>IF($A72="","",IF(IFERROR(XLOOKUP($A72,Assets!$A:$A,Assets!$J:$J,""),"")="SL",(MAX(0,MIN(IFERROR(XLOOKUP($A72,Assets!$A:$A,Assets!$I:$I,0),0),IF(OR(IFERROR(XLOOKUP($A72,Assets!$A:$A,Assets!$E:$E,""),"")="", $B72=""),0,DATEDIF(IFERROR(XLOOKUP($A72,Assets!$A:$A,Assets!$E:$E,""),""),EOMONTH($B72,0)+1,"m")))))*(IFERROR((IFERROR(XLOOKUP($A72,Assets!$A:$A,Assets!$F:$F,0),0)-IFERROR(XLOOKUP($A72,Assets!$A:$A,Assets!$G:$G,0),0))/IFERROR(XLOOKUP($A72,Assets!$A:$A,Assets!$I:$I,0),0),0)),IF(IFERROR(XLOOKUP($A72,Assets!$A:$A,Assets!$J:$J,""),"")="DDB",IF((MAX(0,MIN(IFERROR(XLOOKUP($A72,Assets!$A:$A,Assets!$I:$I,0),0),IF(OR(IFERROR(XLOOKUP($A72,Assets!$A:$A,Assets!$E:$E,""),"")="", $B72=""),0,DATEDIF(IFERROR(XLOOKUP($A72,Assets!$A:$A,Assets!$E:$E,""),""),EOMONTH($B72,0)+1,"m")))))=0,0,VDB(IFERROR(XLOOKUP($A72,Assets!$A:$A,Assets!$F:$F,0),0),IFERROR(XLOOKUP($A72,Assets!$A:$A,Assets!$G:$G,0),0),IFERROR(XLOOKUP($A72,Assets!$A:$A,Assets!$I:$I,0),0),0,(MAX(0,MIN(IFERROR(XLOOKUP($A72,Assets!$A:$A,Assets!$I:$I,0),0),IF(OR(IFERROR(XLOOKUP($A72,Assets!$A:$A,Assets!$E:$E,""),"")="", $B72=""),0,DATEDIF(IFERROR(XLOOKUP($A72,Assets!$A:$A,Assets!$E:$E,""),""),EOMONTH($B72,0)+1,"m"))))),2,TRUE)),"")))</f>
        <v/>
      </c>
      <c r="H72" s="13">
        <f>IF($A72="","",MAX(0,IFERROR(XLOOKUP($A72,Assets!$A:$A,Assets!$F:$F,0),0)-$G72))</f>
        <v/>
      </c>
      <c r="I72" s="13">
        <f>IF($A72="","",($D72-$E72)-$H72)</f>
        <v/>
      </c>
      <c r="J72" s="12" t="n"/>
      <c r="K72" s="12" t="n"/>
    </row>
    <row r="73">
      <c r="A73" s="12" t="n"/>
      <c r="B73" s="14" t="n"/>
      <c r="C73" s="12" t="n"/>
      <c r="D73" s="13" t="n"/>
      <c r="E73" s="13" t="n"/>
      <c r="F73" s="13">
        <f>IF($A73="","",IFERROR(XLOOKUP($A73,Assets!$A:$A,Assets!$F:$F,""),""))</f>
        <v/>
      </c>
      <c r="G73" s="13">
        <f>IF($A73="","",IF(IFERROR(XLOOKUP($A73,Assets!$A:$A,Assets!$J:$J,""),"")="SL",(MAX(0,MIN(IFERROR(XLOOKUP($A73,Assets!$A:$A,Assets!$I:$I,0),0),IF(OR(IFERROR(XLOOKUP($A73,Assets!$A:$A,Assets!$E:$E,""),"")="", $B73=""),0,DATEDIF(IFERROR(XLOOKUP($A73,Assets!$A:$A,Assets!$E:$E,""),""),EOMONTH($B73,0)+1,"m")))))*(IFERROR((IFERROR(XLOOKUP($A73,Assets!$A:$A,Assets!$F:$F,0),0)-IFERROR(XLOOKUP($A73,Assets!$A:$A,Assets!$G:$G,0),0))/IFERROR(XLOOKUP($A73,Assets!$A:$A,Assets!$I:$I,0),0),0)),IF(IFERROR(XLOOKUP($A73,Assets!$A:$A,Assets!$J:$J,""),"")="DDB",IF((MAX(0,MIN(IFERROR(XLOOKUP($A73,Assets!$A:$A,Assets!$I:$I,0),0),IF(OR(IFERROR(XLOOKUP($A73,Assets!$A:$A,Assets!$E:$E,""),"")="", $B73=""),0,DATEDIF(IFERROR(XLOOKUP($A73,Assets!$A:$A,Assets!$E:$E,""),""),EOMONTH($B73,0)+1,"m")))))=0,0,VDB(IFERROR(XLOOKUP($A73,Assets!$A:$A,Assets!$F:$F,0),0),IFERROR(XLOOKUP($A73,Assets!$A:$A,Assets!$G:$G,0),0),IFERROR(XLOOKUP($A73,Assets!$A:$A,Assets!$I:$I,0),0),0,(MAX(0,MIN(IFERROR(XLOOKUP($A73,Assets!$A:$A,Assets!$I:$I,0),0),IF(OR(IFERROR(XLOOKUP($A73,Assets!$A:$A,Assets!$E:$E,""),"")="", $B73=""),0,DATEDIF(IFERROR(XLOOKUP($A73,Assets!$A:$A,Assets!$E:$E,""),""),EOMONTH($B73,0)+1,"m"))))),2,TRUE)),"")))</f>
        <v/>
      </c>
      <c r="H73" s="13">
        <f>IF($A73="","",MAX(0,IFERROR(XLOOKUP($A73,Assets!$A:$A,Assets!$F:$F,0),0)-$G73))</f>
        <v/>
      </c>
      <c r="I73" s="13">
        <f>IF($A73="","",($D73-$E73)-$H73)</f>
        <v/>
      </c>
      <c r="J73" s="12" t="n"/>
      <c r="K73" s="12" t="n"/>
    </row>
    <row r="74">
      <c r="A74" s="12" t="n"/>
      <c r="B74" s="14" t="n"/>
      <c r="C74" s="12" t="n"/>
      <c r="D74" s="13" t="n"/>
      <c r="E74" s="13" t="n"/>
      <c r="F74" s="13">
        <f>IF($A74="","",IFERROR(XLOOKUP($A74,Assets!$A:$A,Assets!$F:$F,""),""))</f>
        <v/>
      </c>
      <c r="G74" s="13">
        <f>IF($A74="","",IF(IFERROR(XLOOKUP($A74,Assets!$A:$A,Assets!$J:$J,""),"")="SL",(MAX(0,MIN(IFERROR(XLOOKUP($A74,Assets!$A:$A,Assets!$I:$I,0),0),IF(OR(IFERROR(XLOOKUP($A74,Assets!$A:$A,Assets!$E:$E,""),"")="", $B74=""),0,DATEDIF(IFERROR(XLOOKUP($A74,Assets!$A:$A,Assets!$E:$E,""),""),EOMONTH($B74,0)+1,"m")))))*(IFERROR((IFERROR(XLOOKUP($A74,Assets!$A:$A,Assets!$F:$F,0),0)-IFERROR(XLOOKUP($A74,Assets!$A:$A,Assets!$G:$G,0),0))/IFERROR(XLOOKUP($A74,Assets!$A:$A,Assets!$I:$I,0),0),0)),IF(IFERROR(XLOOKUP($A74,Assets!$A:$A,Assets!$J:$J,""),"")="DDB",IF((MAX(0,MIN(IFERROR(XLOOKUP($A74,Assets!$A:$A,Assets!$I:$I,0),0),IF(OR(IFERROR(XLOOKUP($A74,Assets!$A:$A,Assets!$E:$E,""),"")="", $B74=""),0,DATEDIF(IFERROR(XLOOKUP($A74,Assets!$A:$A,Assets!$E:$E,""),""),EOMONTH($B74,0)+1,"m")))))=0,0,VDB(IFERROR(XLOOKUP($A74,Assets!$A:$A,Assets!$F:$F,0),0),IFERROR(XLOOKUP($A74,Assets!$A:$A,Assets!$G:$G,0),0),IFERROR(XLOOKUP($A74,Assets!$A:$A,Assets!$I:$I,0),0),0,(MAX(0,MIN(IFERROR(XLOOKUP($A74,Assets!$A:$A,Assets!$I:$I,0),0),IF(OR(IFERROR(XLOOKUP($A74,Assets!$A:$A,Assets!$E:$E,""),"")="", $B74=""),0,DATEDIF(IFERROR(XLOOKUP($A74,Assets!$A:$A,Assets!$E:$E,""),""),EOMONTH($B74,0)+1,"m"))))),2,TRUE)),"")))</f>
        <v/>
      </c>
      <c r="H74" s="13">
        <f>IF($A74="","",MAX(0,IFERROR(XLOOKUP($A74,Assets!$A:$A,Assets!$F:$F,0),0)-$G74))</f>
        <v/>
      </c>
      <c r="I74" s="13">
        <f>IF($A74="","",($D74-$E74)-$H74)</f>
        <v/>
      </c>
      <c r="J74" s="12" t="n"/>
      <c r="K74" s="12" t="n"/>
    </row>
    <row r="75">
      <c r="A75" s="12" t="n"/>
      <c r="B75" s="14" t="n"/>
      <c r="C75" s="12" t="n"/>
      <c r="D75" s="13" t="n"/>
      <c r="E75" s="13" t="n"/>
      <c r="F75" s="13">
        <f>IF($A75="","",IFERROR(XLOOKUP($A75,Assets!$A:$A,Assets!$F:$F,""),""))</f>
        <v/>
      </c>
      <c r="G75" s="13">
        <f>IF($A75="","",IF(IFERROR(XLOOKUP($A75,Assets!$A:$A,Assets!$J:$J,""),"")="SL",(MAX(0,MIN(IFERROR(XLOOKUP($A75,Assets!$A:$A,Assets!$I:$I,0),0),IF(OR(IFERROR(XLOOKUP($A75,Assets!$A:$A,Assets!$E:$E,""),"")="", $B75=""),0,DATEDIF(IFERROR(XLOOKUP($A75,Assets!$A:$A,Assets!$E:$E,""),""),EOMONTH($B75,0)+1,"m")))))*(IFERROR((IFERROR(XLOOKUP($A75,Assets!$A:$A,Assets!$F:$F,0),0)-IFERROR(XLOOKUP($A75,Assets!$A:$A,Assets!$G:$G,0),0))/IFERROR(XLOOKUP($A75,Assets!$A:$A,Assets!$I:$I,0),0),0)),IF(IFERROR(XLOOKUP($A75,Assets!$A:$A,Assets!$J:$J,""),"")="DDB",IF((MAX(0,MIN(IFERROR(XLOOKUP($A75,Assets!$A:$A,Assets!$I:$I,0),0),IF(OR(IFERROR(XLOOKUP($A75,Assets!$A:$A,Assets!$E:$E,""),"")="", $B75=""),0,DATEDIF(IFERROR(XLOOKUP($A75,Assets!$A:$A,Assets!$E:$E,""),""),EOMONTH($B75,0)+1,"m")))))=0,0,VDB(IFERROR(XLOOKUP($A75,Assets!$A:$A,Assets!$F:$F,0),0),IFERROR(XLOOKUP($A75,Assets!$A:$A,Assets!$G:$G,0),0),IFERROR(XLOOKUP($A75,Assets!$A:$A,Assets!$I:$I,0),0),0,(MAX(0,MIN(IFERROR(XLOOKUP($A75,Assets!$A:$A,Assets!$I:$I,0),0),IF(OR(IFERROR(XLOOKUP($A75,Assets!$A:$A,Assets!$E:$E,""),"")="", $B75=""),0,DATEDIF(IFERROR(XLOOKUP($A75,Assets!$A:$A,Assets!$E:$E,""),""),EOMONTH($B75,0)+1,"m"))))),2,TRUE)),"")))</f>
        <v/>
      </c>
      <c r="H75" s="13">
        <f>IF($A75="","",MAX(0,IFERROR(XLOOKUP($A75,Assets!$A:$A,Assets!$F:$F,0),0)-$G75))</f>
        <v/>
      </c>
      <c r="I75" s="13">
        <f>IF($A75="","",($D75-$E75)-$H75)</f>
        <v/>
      </c>
      <c r="J75" s="12" t="n"/>
      <c r="K75" s="12" t="n"/>
    </row>
    <row r="76">
      <c r="A76" s="12" t="n"/>
      <c r="B76" s="14" t="n"/>
      <c r="C76" s="12" t="n"/>
      <c r="D76" s="13" t="n"/>
      <c r="E76" s="13" t="n"/>
      <c r="F76" s="13">
        <f>IF($A76="","",IFERROR(XLOOKUP($A76,Assets!$A:$A,Assets!$F:$F,""),""))</f>
        <v/>
      </c>
      <c r="G76" s="13">
        <f>IF($A76="","",IF(IFERROR(XLOOKUP($A76,Assets!$A:$A,Assets!$J:$J,""),"")="SL",(MAX(0,MIN(IFERROR(XLOOKUP($A76,Assets!$A:$A,Assets!$I:$I,0),0),IF(OR(IFERROR(XLOOKUP($A76,Assets!$A:$A,Assets!$E:$E,""),"")="", $B76=""),0,DATEDIF(IFERROR(XLOOKUP($A76,Assets!$A:$A,Assets!$E:$E,""),""),EOMONTH($B76,0)+1,"m")))))*(IFERROR((IFERROR(XLOOKUP($A76,Assets!$A:$A,Assets!$F:$F,0),0)-IFERROR(XLOOKUP($A76,Assets!$A:$A,Assets!$G:$G,0),0))/IFERROR(XLOOKUP($A76,Assets!$A:$A,Assets!$I:$I,0),0),0)),IF(IFERROR(XLOOKUP($A76,Assets!$A:$A,Assets!$J:$J,""),"")="DDB",IF((MAX(0,MIN(IFERROR(XLOOKUP($A76,Assets!$A:$A,Assets!$I:$I,0),0),IF(OR(IFERROR(XLOOKUP($A76,Assets!$A:$A,Assets!$E:$E,""),"")="", $B76=""),0,DATEDIF(IFERROR(XLOOKUP($A76,Assets!$A:$A,Assets!$E:$E,""),""),EOMONTH($B76,0)+1,"m")))))=0,0,VDB(IFERROR(XLOOKUP($A76,Assets!$A:$A,Assets!$F:$F,0),0),IFERROR(XLOOKUP($A76,Assets!$A:$A,Assets!$G:$G,0),0),IFERROR(XLOOKUP($A76,Assets!$A:$A,Assets!$I:$I,0),0),0,(MAX(0,MIN(IFERROR(XLOOKUP($A76,Assets!$A:$A,Assets!$I:$I,0),0),IF(OR(IFERROR(XLOOKUP($A76,Assets!$A:$A,Assets!$E:$E,""),"")="", $B76=""),0,DATEDIF(IFERROR(XLOOKUP($A76,Assets!$A:$A,Assets!$E:$E,""),""),EOMONTH($B76,0)+1,"m"))))),2,TRUE)),"")))</f>
        <v/>
      </c>
      <c r="H76" s="13">
        <f>IF($A76="","",MAX(0,IFERROR(XLOOKUP($A76,Assets!$A:$A,Assets!$F:$F,0),0)-$G76))</f>
        <v/>
      </c>
      <c r="I76" s="13">
        <f>IF($A76="","",($D76-$E76)-$H76)</f>
        <v/>
      </c>
      <c r="J76" s="12" t="n"/>
      <c r="K76" s="12" t="n"/>
    </row>
    <row r="77">
      <c r="A77" s="12" t="n"/>
      <c r="B77" s="14" t="n"/>
      <c r="C77" s="12" t="n"/>
      <c r="D77" s="13" t="n"/>
      <c r="E77" s="13" t="n"/>
      <c r="F77" s="13">
        <f>IF($A77="","",IFERROR(XLOOKUP($A77,Assets!$A:$A,Assets!$F:$F,""),""))</f>
        <v/>
      </c>
      <c r="G77" s="13">
        <f>IF($A77="","",IF(IFERROR(XLOOKUP($A77,Assets!$A:$A,Assets!$J:$J,""),"")="SL",(MAX(0,MIN(IFERROR(XLOOKUP($A77,Assets!$A:$A,Assets!$I:$I,0),0),IF(OR(IFERROR(XLOOKUP($A77,Assets!$A:$A,Assets!$E:$E,""),"")="", $B77=""),0,DATEDIF(IFERROR(XLOOKUP($A77,Assets!$A:$A,Assets!$E:$E,""),""),EOMONTH($B77,0)+1,"m")))))*(IFERROR((IFERROR(XLOOKUP($A77,Assets!$A:$A,Assets!$F:$F,0),0)-IFERROR(XLOOKUP($A77,Assets!$A:$A,Assets!$G:$G,0),0))/IFERROR(XLOOKUP($A77,Assets!$A:$A,Assets!$I:$I,0),0),0)),IF(IFERROR(XLOOKUP($A77,Assets!$A:$A,Assets!$J:$J,""),"")="DDB",IF((MAX(0,MIN(IFERROR(XLOOKUP($A77,Assets!$A:$A,Assets!$I:$I,0),0),IF(OR(IFERROR(XLOOKUP($A77,Assets!$A:$A,Assets!$E:$E,""),"")="", $B77=""),0,DATEDIF(IFERROR(XLOOKUP($A77,Assets!$A:$A,Assets!$E:$E,""),""),EOMONTH($B77,0)+1,"m")))))=0,0,VDB(IFERROR(XLOOKUP($A77,Assets!$A:$A,Assets!$F:$F,0),0),IFERROR(XLOOKUP($A77,Assets!$A:$A,Assets!$G:$G,0),0),IFERROR(XLOOKUP($A77,Assets!$A:$A,Assets!$I:$I,0),0),0,(MAX(0,MIN(IFERROR(XLOOKUP($A77,Assets!$A:$A,Assets!$I:$I,0),0),IF(OR(IFERROR(XLOOKUP($A77,Assets!$A:$A,Assets!$E:$E,""),"")="", $B77=""),0,DATEDIF(IFERROR(XLOOKUP($A77,Assets!$A:$A,Assets!$E:$E,""),""),EOMONTH($B77,0)+1,"m"))))),2,TRUE)),"")))</f>
        <v/>
      </c>
      <c r="H77" s="13">
        <f>IF($A77="","",MAX(0,IFERROR(XLOOKUP($A77,Assets!$A:$A,Assets!$F:$F,0),0)-$G77))</f>
        <v/>
      </c>
      <c r="I77" s="13">
        <f>IF($A77="","",($D77-$E77)-$H77)</f>
        <v/>
      </c>
      <c r="J77" s="12" t="n"/>
      <c r="K77" s="12" t="n"/>
    </row>
    <row r="78">
      <c r="A78" s="12" t="n"/>
      <c r="B78" s="14" t="n"/>
      <c r="C78" s="12" t="n"/>
      <c r="D78" s="13" t="n"/>
      <c r="E78" s="13" t="n"/>
      <c r="F78" s="13">
        <f>IF($A78="","",IFERROR(XLOOKUP($A78,Assets!$A:$A,Assets!$F:$F,""),""))</f>
        <v/>
      </c>
      <c r="G78" s="13">
        <f>IF($A78="","",IF(IFERROR(XLOOKUP($A78,Assets!$A:$A,Assets!$J:$J,""),"")="SL",(MAX(0,MIN(IFERROR(XLOOKUP($A78,Assets!$A:$A,Assets!$I:$I,0),0),IF(OR(IFERROR(XLOOKUP($A78,Assets!$A:$A,Assets!$E:$E,""),"")="", $B78=""),0,DATEDIF(IFERROR(XLOOKUP($A78,Assets!$A:$A,Assets!$E:$E,""),""),EOMONTH($B78,0)+1,"m")))))*(IFERROR((IFERROR(XLOOKUP($A78,Assets!$A:$A,Assets!$F:$F,0),0)-IFERROR(XLOOKUP($A78,Assets!$A:$A,Assets!$G:$G,0),0))/IFERROR(XLOOKUP($A78,Assets!$A:$A,Assets!$I:$I,0),0),0)),IF(IFERROR(XLOOKUP($A78,Assets!$A:$A,Assets!$J:$J,""),"")="DDB",IF((MAX(0,MIN(IFERROR(XLOOKUP($A78,Assets!$A:$A,Assets!$I:$I,0),0),IF(OR(IFERROR(XLOOKUP($A78,Assets!$A:$A,Assets!$E:$E,""),"")="", $B78=""),0,DATEDIF(IFERROR(XLOOKUP($A78,Assets!$A:$A,Assets!$E:$E,""),""),EOMONTH($B78,0)+1,"m")))))=0,0,VDB(IFERROR(XLOOKUP($A78,Assets!$A:$A,Assets!$F:$F,0),0),IFERROR(XLOOKUP($A78,Assets!$A:$A,Assets!$G:$G,0),0),IFERROR(XLOOKUP($A78,Assets!$A:$A,Assets!$I:$I,0),0),0,(MAX(0,MIN(IFERROR(XLOOKUP($A78,Assets!$A:$A,Assets!$I:$I,0),0),IF(OR(IFERROR(XLOOKUP($A78,Assets!$A:$A,Assets!$E:$E,""),"")="", $B78=""),0,DATEDIF(IFERROR(XLOOKUP($A78,Assets!$A:$A,Assets!$E:$E,""),""),EOMONTH($B78,0)+1,"m"))))),2,TRUE)),"")))</f>
        <v/>
      </c>
      <c r="H78" s="13">
        <f>IF($A78="","",MAX(0,IFERROR(XLOOKUP($A78,Assets!$A:$A,Assets!$F:$F,0),0)-$G78))</f>
        <v/>
      </c>
      <c r="I78" s="13">
        <f>IF($A78="","",($D78-$E78)-$H78)</f>
        <v/>
      </c>
      <c r="J78" s="12" t="n"/>
      <c r="K78" s="12" t="n"/>
    </row>
    <row r="79">
      <c r="A79" s="12" t="n"/>
      <c r="B79" s="14" t="n"/>
      <c r="C79" s="12" t="n"/>
      <c r="D79" s="13" t="n"/>
      <c r="E79" s="13" t="n"/>
      <c r="F79" s="13">
        <f>IF($A79="","",IFERROR(XLOOKUP($A79,Assets!$A:$A,Assets!$F:$F,""),""))</f>
        <v/>
      </c>
      <c r="G79" s="13">
        <f>IF($A79="","",IF(IFERROR(XLOOKUP($A79,Assets!$A:$A,Assets!$J:$J,""),"")="SL",(MAX(0,MIN(IFERROR(XLOOKUP($A79,Assets!$A:$A,Assets!$I:$I,0),0),IF(OR(IFERROR(XLOOKUP($A79,Assets!$A:$A,Assets!$E:$E,""),"")="", $B79=""),0,DATEDIF(IFERROR(XLOOKUP($A79,Assets!$A:$A,Assets!$E:$E,""),""),EOMONTH($B79,0)+1,"m")))))*(IFERROR((IFERROR(XLOOKUP($A79,Assets!$A:$A,Assets!$F:$F,0),0)-IFERROR(XLOOKUP($A79,Assets!$A:$A,Assets!$G:$G,0),0))/IFERROR(XLOOKUP($A79,Assets!$A:$A,Assets!$I:$I,0),0),0)),IF(IFERROR(XLOOKUP($A79,Assets!$A:$A,Assets!$J:$J,""),"")="DDB",IF((MAX(0,MIN(IFERROR(XLOOKUP($A79,Assets!$A:$A,Assets!$I:$I,0),0),IF(OR(IFERROR(XLOOKUP($A79,Assets!$A:$A,Assets!$E:$E,""),"")="", $B79=""),0,DATEDIF(IFERROR(XLOOKUP($A79,Assets!$A:$A,Assets!$E:$E,""),""),EOMONTH($B79,0)+1,"m")))))=0,0,VDB(IFERROR(XLOOKUP($A79,Assets!$A:$A,Assets!$F:$F,0),0),IFERROR(XLOOKUP($A79,Assets!$A:$A,Assets!$G:$G,0),0),IFERROR(XLOOKUP($A79,Assets!$A:$A,Assets!$I:$I,0),0),0,(MAX(0,MIN(IFERROR(XLOOKUP($A79,Assets!$A:$A,Assets!$I:$I,0),0),IF(OR(IFERROR(XLOOKUP($A79,Assets!$A:$A,Assets!$E:$E,""),"")="", $B79=""),0,DATEDIF(IFERROR(XLOOKUP($A79,Assets!$A:$A,Assets!$E:$E,""),""),EOMONTH($B79,0)+1,"m"))))),2,TRUE)),"")))</f>
        <v/>
      </c>
      <c r="H79" s="13">
        <f>IF($A79="","",MAX(0,IFERROR(XLOOKUP($A79,Assets!$A:$A,Assets!$F:$F,0),0)-$G79))</f>
        <v/>
      </c>
      <c r="I79" s="13">
        <f>IF($A79="","",($D79-$E79)-$H79)</f>
        <v/>
      </c>
      <c r="J79" s="12" t="n"/>
      <c r="K79" s="12" t="n"/>
    </row>
    <row r="80">
      <c r="A80" s="12" t="n"/>
      <c r="B80" s="14" t="n"/>
      <c r="C80" s="12" t="n"/>
      <c r="D80" s="13" t="n"/>
      <c r="E80" s="13" t="n"/>
      <c r="F80" s="13">
        <f>IF($A80="","",IFERROR(XLOOKUP($A80,Assets!$A:$A,Assets!$F:$F,""),""))</f>
        <v/>
      </c>
      <c r="G80" s="13">
        <f>IF($A80="","",IF(IFERROR(XLOOKUP($A80,Assets!$A:$A,Assets!$J:$J,""),"")="SL",(MAX(0,MIN(IFERROR(XLOOKUP($A80,Assets!$A:$A,Assets!$I:$I,0),0),IF(OR(IFERROR(XLOOKUP($A80,Assets!$A:$A,Assets!$E:$E,""),"")="", $B80=""),0,DATEDIF(IFERROR(XLOOKUP($A80,Assets!$A:$A,Assets!$E:$E,""),""),EOMONTH($B80,0)+1,"m")))))*(IFERROR((IFERROR(XLOOKUP($A80,Assets!$A:$A,Assets!$F:$F,0),0)-IFERROR(XLOOKUP($A80,Assets!$A:$A,Assets!$G:$G,0),0))/IFERROR(XLOOKUP($A80,Assets!$A:$A,Assets!$I:$I,0),0),0)),IF(IFERROR(XLOOKUP($A80,Assets!$A:$A,Assets!$J:$J,""),"")="DDB",IF((MAX(0,MIN(IFERROR(XLOOKUP($A80,Assets!$A:$A,Assets!$I:$I,0),0),IF(OR(IFERROR(XLOOKUP($A80,Assets!$A:$A,Assets!$E:$E,""),"")="", $B80=""),0,DATEDIF(IFERROR(XLOOKUP($A80,Assets!$A:$A,Assets!$E:$E,""),""),EOMONTH($B80,0)+1,"m")))))=0,0,VDB(IFERROR(XLOOKUP($A80,Assets!$A:$A,Assets!$F:$F,0),0),IFERROR(XLOOKUP($A80,Assets!$A:$A,Assets!$G:$G,0),0),IFERROR(XLOOKUP($A80,Assets!$A:$A,Assets!$I:$I,0),0),0,(MAX(0,MIN(IFERROR(XLOOKUP($A80,Assets!$A:$A,Assets!$I:$I,0),0),IF(OR(IFERROR(XLOOKUP($A80,Assets!$A:$A,Assets!$E:$E,""),"")="", $B80=""),0,DATEDIF(IFERROR(XLOOKUP($A80,Assets!$A:$A,Assets!$E:$E,""),""),EOMONTH($B80,0)+1,"m"))))),2,TRUE)),"")))</f>
        <v/>
      </c>
      <c r="H80" s="13">
        <f>IF($A80="","",MAX(0,IFERROR(XLOOKUP($A80,Assets!$A:$A,Assets!$F:$F,0),0)-$G80))</f>
        <v/>
      </c>
      <c r="I80" s="13">
        <f>IF($A80="","",($D80-$E80)-$H80)</f>
        <v/>
      </c>
      <c r="J80" s="12" t="n"/>
      <c r="K80" s="12" t="n"/>
    </row>
    <row r="81">
      <c r="A81" s="12" t="n"/>
      <c r="B81" s="14" t="n"/>
      <c r="C81" s="12" t="n"/>
      <c r="D81" s="13" t="n"/>
      <c r="E81" s="13" t="n"/>
      <c r="F81" s="13">
        <f>IF($A81="","",IFERROR(XLOOKUP($A81,Assets!$A:$A,Assets!$F:$F,""),""))</f>
        <v/>
      </c>
      <c r="G81" s="13">
        <f>IF($A81="","",IF(IFERROR(XLOOKUP($A81,Assets!$A:$A,Assets!$J:$J,""),"")="SL",(MAX(0,MIN(IFERROR(XLOOKUP($A81,Assets!$A:$A,Assets!$I:$I,0),0),IF(OR(IFERROR(XLOOKUP($A81,Assets!$A:$A,Assets!$E:$E,""),"")="", $B81=""),0,DATEDIF(IFERROR(XLOOKUP($A81,Assets!$A:$A,Assets!$E:$E,""),""),EOMONTH($B81,0)+1,"m")))))*(IFERROR((IFERROR(XLOOKUP($A81,Assets!$A:$A,Assets!$F:$F,0),0)-IFERROR(XLOOKUP($A81,Assets!$A:$A,Assets!$G:$G,0),0))/IFERROR(XLOOKUP($A81,Assets!$A:$A,Assets!$I:$I,0),0),0)),IF(IFERROR(XLOOKUP($A81,Assets!$A:$A,Assets!$J:$J,""),"")="DDB",IF((MAX(0,MIN(IFERROR(XLOOKUP($A81,Assets!$A:$A,Assets!$I:$I,0),0),IF(OR(IFERROR(XLOOKUP($A81,Assets!$A:$A,Assets!$E:$E,""),"")="", $B81=""),0,DATEDIF(IFERROR(XLOOKUP($A81,Assets!$A:$A,Assets!$E:$E,""),""),EOMONTH($B81,0)+1,"m")))))=0,0,VDB(IFERROR(XLOOKUP($A81,Assets!$A:$A,Assets!$F:$F,0),0),IFERROR(XLOOKUP($A81,Assets!$A:$A,Assets!$G:$G,0),0),IFERROR(XLOOKUP($A81,Assets!$A:$A,Assets!$I:$I,0),0),0,(MAX(0,MIN(IFERROR(XLOOKUP($A81,Assets!$A:$A,Assets!$I:$I,0),0),IF(OR(IFERROR(XLOOKUP($A81,Assets!$A:$A,Assets!$E:$E,""),"")="", $B81=""),0,DATEDIF(IFERROR(XLOOKUP($A81,Assets!$A:$A,Assets!$E:$E,""),""),EOMONTH($B81,0)+1,"m"))))),2,TRUE)),"")))</f>
        <v/>
      </c>
      <c r="H81" s="13">
        <f>IF($A81="","",MAX(0,IFERROR(XLOOKUP($A81,Assets!$A:$A,Assets!$F:$F,0),0)-$G81))</f>
        <v/>
      </c>
      <c r="I81" s="13">
        <f>IF($A81="","",($D81-$E81)-$H81)</f>
        <v/>
      </c>
      <c r="J81" s="12" t="n"/>
      <c r="K81" s="12" t="n"/>
    </row>
    <row r="82">
      <c r="A82" s="12" t="n"/>
      <c r="B82" s="14" t="n"/>
      <c r="C82" s="12" t="n"/>
      <c r="D82" s="13" t="n"/>
      <c r="E82" s="13" t="n"/>
      <c r="F82" s="13">
        <f>IF($A82="","",IFERROR(XLOOKUP($A82,Assets!$A:$A,Assets!$F:$F,""),""))</f>
        <v/>
      </c>
      <c r="G82" s="13">
        <f>IF($A82="","",IF(IFERROR(XLOOKUP($A82,Assets!$A:$A,Assets!$J:$J,""),"")="SL",(MAX(0,MIN(IFERROR(XLOOKUP($A82,Assets!$A:$A,Assets!$I:$I,0),0),IF(OR(IFERROR(XLOOKUP($A82,Assets!$A:$A,Assets!$E:$E,""),"")="", $B82=""),0,DATEDIF(IFERROR(XLOOKUP($A82,Assets!$A:$A,Assets!$E:$E,""),""),EOMONTH($B82,0)+1,"m")))))*(IFERROR((IFERROR(XLOOKUP($A82,Assets!$A:$A,Assets!$F:$F,0),0)-IFERROR(XLOOKUP($A82,Assets!$A:$A,Assets!$G:$G,0),0))/IFERROR(XLOOKUP($A82,Assets!$A:$A,Assets!$I:$I,0),0),0)),IF(IFERROR(XLOOKUP($A82,Assets!$A:$A,Assets!$J:$J,""),"")="DDB",IF((MAX(0,MIN(IFERROR(XLOOKUP($A82,Assets!$A:$A,Assets!$I:$I,0),0),IF(OR(IFERROR(XLOOKUP($A82,Assets!$A:$A,Assets!$E:$E,""),"")="", $B82=""),0,DATEDIF(IFERROR(XLOOKUP($A82,Assets!$A:$A,Assets!$E:$E,""),""),EOMONTH($B82,0)+1,"m")))))=0,0,VDB(IFERROR(XLOOKUP($A82,Assets!$A:$A,Assets!$F:$F,0),0),IFERROR(XLOOKUP($A82,Assets!$A:$A,Assets!$G:$G,0),0),IFERROR(XLOOKUP($A82,Assets!$A:$A,Assets!$I:$I,0),0),0,(MAX(0,MIN(IFERROR(XLOOKUP($A82,Assets!$A:$A,Assets!$I:$I,0),0),IF(OR(IFERROR(XLOOKUP($A82,Assets!$A:$A,Assets!$E:$E,""),"")="", $B82=""),0,DATEDIF(IFERROR(XLOOKUP($A82,Assets!$A:$A,Assets!$E:$E,""),""),EOMONTH($B82,0)+1,"m"))))),2,TRUE)),"")))</f>
        <v/>
      </c>
      <c r="H82" s="13">
        <f>IF($A82="","",MAX(0,IFERROR(XLOOKUP($A82,Assets!$A:$A,Assets!$F:$F,0),0)-$G82))</f>
        <v/>
      </c>
      <c r="I82" s="13">
        <f>IF($A82="","",($D82-$E82)-$H82)</f>
        <v/>
      </c>
      <c r="J82" s="12" t="n"/>
      <c r="K82" s="12" t="n"/>
    </row>
    <row r="83">
      <c r="A83" s="12" t="n"/>
      <c r="B83" s="14" t="n"/>
      <c r="C83" s="12" t="n"/>
      <c r="D83" s="13" t="n"/>
      <c r="E83" s="13" t="n"/>
      <c r="F83" s="13">
        <f>IF($A83="","",IFERROR(XLOOKUP($A83,Assets!$A:$A,Assets!$F:$F,""),""))</f>
        <v/>
      </c>
      <c r="G83" s="13">
        <f>IF($A83="","",IF(IFERROR(XLOOKUP($A83,Assets!$A:$A,Assets!$J:$J,""),"")="SL",(MAX(0,MIN(IFERROR(XLOOKUP($A83,Assets!$A:$A,Assets!$I:$I,0),0),IF(OR(IFERROR(XLOOKUP($A83,Assets!$A:$A,Assets!$E:$E,""),"")="", $B83=""),0,DATEDIF(IFERROR(XLOOKUP($A83,Assets!$A:$A,Assets!$E:$E,""),""),EOMONTH($B83,0)+1,"m")))))*(IFERROR((IFERROR(XLOOKUP($A83,Assets!$A:$A,Assets!$F:$F,0),0)-IFERROR(XLOOKUP($A83,Assets!$A:$A,Assets!$G:$G,0),0))/IFERROR(XLOOKUP($A83,Assets!$A:$A,Assets!$I:$I,0),0),0)),IF(IFERROR(XLOOKUP($A83,Assets!$A:$A,Assets!$J:$J,""),"")="DDB",IF((MAX(0,MIN(IFERROR(XLOOKUP($A83,Assets!$A:$A,Assets!$I:$I,0),0),IF(OR(IFERROR(XLOOKUP($A83,Assets!$A:$A,Assets!$E:$E,""),"")="", $B83=""),0,DATEDIF(IFERROR(XLOOKUP($A83,Assets!$A:$A,Assets!$E:$E,""),""),EOMONTH($B83,0)+1,"m")))))=0,0,VDB(IFERROR(XLOOKUP($A83,Assets!$A:$A,Assets!$F:$F,0),0),IFERROR(XLOOKUP($A83,Assets!$A:$A,Assets!$G:$G,0),0),IFERROR(XLOOKUP($A83,Assets!$A:$A,Assets!$I:$I,0),0),0,(MAX(0,MIN(IFERROR(XLOOKUP($A83,Assets!$A:$A,Assets!$I:$I,0),0),IF(OR(IFERROR(XLOOKUP($A83,Assets!$A:$A,Assets!$E:$E,""),"")="", $B83=""),0,DATEDIF(IFERROR(XLOOKUP($A83,Assets!$A:$A,Assets!$E:$E,""),""),EOMONTH($B83,0)+1,"m"))))),2,TRUE)),"")))</f>
        <v/>
      </c>
      <c r="H83" s="13">
        <f>IF($A83="","",MAX(0,IFERROR(XLOOKUP($A83,Assets!$A:$A,Assets!$F:$F,0),0)-$G83))</f>
        <v/>
      </c>
      <c r="I83" s="13">
        <f>IF($A83="","",($D83-$E83)-$H83)</f>
        <v/>
      </c>
      <c r="J83" s="12" t="n"/>
      <c r="K83" s="12" t="n"/>
    </row>
    <row r="84">
      <c r="A84" s="12" t="n"/>
      <c r="B84" s="14" t="n"/>
      <c r="C84" s="12" t="n"/>
      <c r="D84" s="13" t="n"/>
      <c r="E84" s="13" t="n"/>
      <c r="F84" s="13">
        <f>IF($A84="","",IFERROR(XLOOKUP($A84,Assets!$A:$A,Assets!$F:$F,""),""))</f>
        <v/>
      </c>
      <c r="G84" s="13">
        <f>IF($A84="","",IF(IFERROR(XLOOKUP($A84,Assets!$A:$A,Assets!$J:$J,""),"")="SL",(MAX(0,MIN(IFERROR(XLOOKUP($A84,Assets!$A:$A,Assets!$I:$I,0),0),IF(OR(IFERROR(XLOOKUP($A84,Assets!$A:$A,Assets!$E:$E,""),"")="", $B84=""),0,DATEDIF(IFERROR(XLOOKUP($A84,Assets!$A:$A,Assets!$E:$E,""),""),EOMONTH($B84,0)+1,"m")))))*(IFERROR((IFERROR(XLOOKUP($A84,Assets!$A:$A,Assets!$F:$F,0),0)-IFERROR(XLOOKUP($A84,Assets!$A:$A,Assets!$G:$G,0),0))/IFERROR(XLOOKUP($A84,Assets!$A:$A,Assets!$I:$I,0),0),0)),IF(IFERROR(XLOOKUP($A84,Assets!$A:$A,Assets!$J:$J,""),"")="DDB",IF((MAX(0,MIN(IFERROR(XLOOKUP($A84,Assets!$A:$A,Assets!$I:$I,0),0),IF(OR(IFERROR(XLOOKUP($A84,Assets!$A:$A,Assets!$E:$E,""),"")="", $B84=""),0,DATEDIF(IFERROR(XLOOKUP($A84,Assets!$A:$A,Assets!$E:$E,""),""),EOMONTH($B84,0)+1,"m")))))=0,0,VDB(IFERROR(XLOOKUP($A84,Assets!$A:$A,Assets!$F:$F,0),0),IFERROR(XLOOKUP($A84,Assets!$A:$A,Assets!$G:$G,0),0),IFERROR(XLOOKUP($A84,Assets!$A:$A,Assets!$I:$I,0),0),0,(MAX(0,MIN(IFERROR(XLOOKUP($A84,Assets!$A:$A,Assets!$I:$I,0),0),IF(OR(IFERROR(XLOOKUP($A84,Assets!$A:$A,Assets!$E:$E,""),"")="", $B84=""),0,DATEDIF(IFERROR(XLOOKUP($A84,Assets!$A:$A,Assets!$E:$E,""),""),EOMONTH($B84,0)+1,"m"))))),2,TRUE)),"")))</f>
        <v/>
      </c>
      <c r="H84" s="13">
        <f>IF($A84="","",MAX(0,IFERROR(XLOOKUP($A84,Assets!$A:$A,Assets!$F:$F,0),0)-$G84))</f>
        <v/>
      </c>
      <c r="I84" s="13">
        <f>IF($A84="","",($D84-$E84)-$H84)</f>
        <v/>
      </c>
      <c r="J84" s="12" t="n"/>
      <c r="K84" s="12" t="n"/>
    </row>
    <row r="85">
      <c r="A85" s="12" t="n"/>
      <c r="B85" s="14" t="n"/>
      <c r="C85" s="12" t="n"/>
      <c r="D85" s="13" t="n"/>
      <c r="E85" s="13" t="n"/>
      <c r="F85" s="13">
        <f>IF($A85="","",IFERROR(XLOOKUP($A85,Assets!$A:$A,Assets!$F:$F,""),""))</f>
        <v/>
      </c>
      <c r="G85" s="13">
        <f>IF($A85="","",IF(IFERROR(XLOOKUP($A85,Assets!$A:$A,Assets!$J:$J,""),"")="SL",(MAX(0,MIN(IFERROR(XLOOKUP($A85,Assets!$A:$A,Assets!$I:$I,0),0),IF(OR(IFERROR(XLOOKUP($A85,Assets!$A:$A,Assets!$E:$E,""),"")="", $B85=""),0,DATEDIF(IFERROR(XLOOKUP($A85,Assets!$A:$A,Assets!$E:$E,""),""),EOMONTH($B85,0)+1,"m")))))*(IFERROR((IFERROR(XLOOKUP($A85,Assets!$A:$A,Assets!$F:$F,0),0)-IFERROR(XLOOKUP($A85,Assets!$A:$A,Assets!$G:$G,0),0))/IFERROR(XLOOKUP($A85,Assets!$A:$A,Assets!$I:$I,0),0),0)),IF(IFERROR(XLOOKUP($A85,Assets!$A:$A,Assets!$J:$J,""),"")="DDB",IF((MAX(0,MIN(IFERROR(XLOOKUP($A85,Assets!$A:$A,Assets!$I:$I,0),0),IF(OR(IFERROR(XLOOKUP($A85,Assets!$A:$A,Assets!$E:$E,""),"")="", $B85=""),0,DATEDIF(IFERROR(XLOOKUP($A85,Assets!$A:$A,Assets!$E:$E,""),""),EOMONTH($B85,0)+1,"m")))))=0,0,VDB(IFERROR(XLOOKUP($A85,Assets!$A:$A,Assets!$F:$F,0),0),IFERROR(XLOOKUP($A85,Assets!$A:$A,Assets!$G:$G,0),0),IFERROR(XLOOKUP($A85,Assets!$A:$A,Assets!$I:$I,0),0),0,(MAX(0,MIN(IFERROR(XLOOKUP($A85,Assets!$A:$A,Assets!$I:$I,0),0),IF(OR(IFERROR(XLOOKUP($A85,Assets!$A:$A,Assets!$E:$E,""),"")="", $B85=""),0,DATEDIF(IFERROR(XLOOKUP($A85,Assets!$A:$A,Assets!$E:$E,""),""),EOMONTH($B85,0)+1,"m"))))),2,TRUE)),"")))</f>
        <v/>
      </c>
      <c r="H85" s="13">
        <f>IF($A85="","",MAX(0,IFERROR(XLOOKUP($A85,Assets!$A:$A,Assets!$F:$F,0),0)-$G85))</f>
        <v/>
      </c>
      <c r="I85" s="13">
        <f>IF($A85="","",($D85-$E85)-$H85)</f>
        <v/>
      </c>
      <c r="J85" s="12" t="n"/>
      <c r="K85" s="12" t="n"/>
    </row>
    <row r="86">
      <c r="A86" s="12" t="n"/>
      <c r="B86" s="14" t="n"/>
      <c r="C86" s="12" t="n"/>
      <c r="D86" s="13" t="n"/>
      <c r="E86" s="13" t="n"/>
      <c r="F86" s="13">
        <f>IF($A86="","",IFERROR(XLOOKUP($A86,Assets!$A:$A,Assets!$F:$F,""),""))</f>
        <v/>
      </c>
      <c r="G86" s="13">
        <f>IF($A86="","",IF(IFERROR(XLOOKUP($A86,Assets!$A:$A,Assets!$J:$J,""),"")="SL",(MAX(0,MIN(IFERROR(XLOOKUP($A86,Assets!$A:$A,Assets!$I:$I,0),0),IF(OR(IFERROR(XLOOKUP($A86,Assets!$A:$A,Assets!$E:$E,""),"")="", $B86=""),0,DATEDIF(IFERROR(XLOOKUP($A86,Assets!$A:$A,Assets!$E:$E,""),""),EOMONTH($B86,0)+1,"m")))))*(IFERROR((IFERROR(XLOOKUP($A86,Assets!$A:$A,Assets!$F:$F,0),0)-IFERROR(XLOOKUP($A86,Assets!$A:$A,Assets!$G:$G,0),0))/IFERROR(XLOOKUP($A86,Assets!$A:$A,Assets!$I:$I,0),0),0)),IF(IFERROR(XLOOKUP($A86,Assets!$A:$A,Assets!$J:$J,""),"")="DDB",IF((MAX(0,MIN(IFERROR(XLOOKUP($A86,Assets!$A:$A,Assets!$I:$I,0),0),IF(OR(IFERROR(XLOOKUP($A86,Assets!$A:$A,Assets!$E:$E,""),"")="", $B86=""),0,DATEDIF(IFERROR(XLOOKUP($A86,Assets!$A:$A,Assets!$E:$E,""),""),EOMONTH($B86,0)+1,"m")))))=0,0,VDB(IFERROR(XLOOKUP($A86,Assets!$A:$A,Assets!$F:$F,0),0),IFERROR(XLOOKUP($A86,Assets!$A:$A,Assets!$G:$G,0),0),IFERROR(XLOOKUP($A86,Assets!$A:$A,Assets!$I:$I,0),0),0,(MAX(0,MIN(IFERROR(XLOOKUP($A86,Assets!$A:$A,Assets!$I:$I,0),0),IF(OR(IFERROR(XLOOKUP($A86,Assets!$A:$A,Assets!$E:$E,""),"")="", $B86=""),0,DATEDIF(IFERROR(XLOOKUP($A86,Assets!$A:$A,Assets!$E:$E,""),""),EOMONTH($B86,0)+1,"m"))))),2,TRUE)),"")))</f>
        <v/>
      </c>
      <c r="H86" s="13">
        <f>IF($A86="","",MAX(0,IFERROR(XLOOKUP($A86,Assets!$A:$A,Assets!$F:$F,0),0)-$G86))</f>
        <v/>
      </c>
      <c r="I86" s="13">
        <f>IF($A86="","",($D86-$E86)-$H86)</f>
        <v/>
      </c>
      <c r="J86" s="12" t="n"/>
      <c r="K86" s="12" t="n"/>
    </row>
    <row r="87">
      <c r="A87" s="12" t="n"/>
      <c r="B87" s="14" t="n"/>
      <c r="C87" s="12" t="n"/>
      <c r="D87" s="13" t="n"/>
      <c r="E87" s="13" t="n"/>
      <c r="F87" s="13">
        <f>IF($A87="","",IFERROR(XLOOKUP($A87,Assets!$A:$A,Assets!$F:$F,""),""))</f>
        <v/>
      </c>
      <c r="G87" s="13">
        <f>IF($A87="","",IF(IFERROR(XLOOKUP($A87,Assets!$A:$A,Assets!$J:$J,""),"")="SL",(MAX(0,MIN(IFERROR(XLOOKUP($A87,Assets!$A:$A,Assets!$I:$I,0),0),IF(OR(IFERROR(XLOOKUP($A87,Assets!$A:$A,Assets!$E:$E,""),"")="", $B87=""),0,DATEDIF(IFERROR(XLOOKUP($A87,Assets!$A:$A,Assets!$E:$E,""),""),EOMONTH($B87,0)+1,"m")))))*(IFERROR((IFERROR(XLOOKUP($A87,Assets!$A:$A,Assets!$F:$F,0),0)-IFERROR(XLOOKUP($A87,Assets!$A:$A,Assets!$G:$G,0),0))/IFERROR(XLOOKUP($A87,Assets!$A:$A,Assets!$I:$I,0),0),0)),IF(IFERROR(XLOOKUP($A87,Assets!$A:$A,Assets!$J:$J,""),"")="DDB",IF((MAX(0,MIN(IFERROR(XLOOKUP($A87,Assets!$A:$A,Assets!$I:$I,0),0),IF(OR(IFERROR(XLOOKUP($A87,Assets!$A:$A,Assets!$E:$E,""),"")="", $B87=""),0,DATEDIF(IFERROR(XLOOKUP($A87,Assets!$A:$A,Assets!$E:$E,""),""),EOMONTH($B87,0)+1,"m")))))=0,0,VDB(IFERROR(XLOOKUP($A87,Assets!$A:$A,Assets!$F:$F,0),0),IFERROR(XLOOKUP($A87,Assets!$A:$A,Assets!$G:$G,0),0),IFERROR(XLOOKUP($A87,Assets!$A:$A,Assets!$I:$I,0),0),0,(MAX(0,MIN(IFERROR(XLOOKUP($A87,Assets!$A:$A,Assets!$I:$I,0),0),IF(OR(IFERROR(XLOOKUP($A87,Assets!$A:$A,Assets!$E:$E,""),"")="", $B87=""),0,DATEDIF(IFERROR(XLOOKUP($A87,Assets!$A:$A,Assets!$E:$E,""),""),EOMONTH($B87,0)+1,"m"))))),2,TRUE)),"")))</f>
        <v/>
      </c>
      <c r="H87" s="13">
        <f>IF($A87="","",MAX(0,IFERROR(XLOOKUP($A87,Assets!$A:$A,Assets!$F:$F,0),0)-$G87))</f>
        <v/>
      </c>
      <c r="I87" s="13">
        <f>IF($A87="","",($D87-$E87)-$H87)</f>
        <v/>
      </c>
      <c r="J87" s="12" t="n"/>
      <c r="K87" s="12" t="n"/>
    </row>
    <row r="88">
      <c r="A88" s="12" t="n"/>
      <c r="B88" s="14" t="n"/>
      <c r="C88" s="12" t="n"/>
      <c r="D88" s="13" t="n"/>
      <c r="E88" s="13" t="n"/>
      <c r="F88" s="13">
        <f>IF($A88="","",IFERROR(XLOOKUP($A88,Assets!$A:$A,Assets!$F:$F,""),""))</f>
        <v/>
      </c>
      <c r="G88" s="13">
        <f>IF($A88="","",IF(IFERROR(XLOOKUP($A88,Assets!$A:$A,Assets!$J:$J,""),"")="SL",(MAX(0,MIN(IFERROR(XLOOKUP($A88,Assets!$A:$A,Assets!$I:$I,0),0),IF(OR(IFERROR(XLOOKUP($A88,Assets!$A:$A,Assets!$E:$E,""),"")="", $B88=""),0,DATEDIF(IFERROR(XLOOKUP($A88,Assets!$A:$A,Assets!$E:$E,""),""),EOMONTH($B88,0)+1,"m")))))*(IFERROR((IFERROR(XLOOKUP($A88,Assets!$A:$A,Assets!$F:$F,0),0)-IFERROR(XLOOKUP($A88,Assets!$A:$A,Assets!$G:$G,0),0))/IFERROR(XLOOKUP($A88,Assets!$A:$A,Assets!$I:$I,0),0),0)),IF(IFERROR(XLOOKUP($A88,Assets!$A:$A,Assets!$J:$J,""),"")="DDB",IF((MAX(0,MIN(IFERROR(XLOOKUP($A88,Assets!$A:$A,Assets!$I:$I,0),0),IF(OR(IFERROR(XLOOKUP($A88,Assets!$A:$A,Assets!$E:$E,""),"")="", $B88=""),0,DATEDIF(IFERROR(XLOOKUP($A88,Assets!$A:$A,Assets!$E:$E,""),""),EOMONTH($B88,0)+1,"m")))))=0,0,VDB(IFERROR(XLOOKUP($A88,Assets!$A:$A,Assets!$F:$F,0),0),IFERROR(XLOOKUP($A88,Assets!$A:$A,Assets!$G:$G,0),0),IFERROR(XLOOKUP($A88,Assets!$A:$A,Assets!$I:$I,0),0),0,(MAX(0,MIN(IFERROR(XLOOKUP($A88,Assets!$A:$A,Assets!$I:$I,0),0),IF(OR(IFERROR(XLOOKUP($A88,Assets!$A:$A,Assets!$E:$E,""),"")="", $B88=""),0,DATEDIF(IFERROR(XLOOKUP($A88,Assets!$A:$A,Assets!$E:$E,""),""),EOMONTH($B88,0)+1,"m"))))),2,TRUE)),"")))</f>
        <v/>
      </c>
      <c r="H88" s="13">
        <f>IF($A88="","",MAX(0,IFERROR(XLOOKUP($A88,Assets!$A:$A,Assets!$F:$F,0),0)-$G88))</f>
        <v/>
      </c>
      <c r="I88" s="13">
        <f>IF($A88="","",($D88-$E88)-$H88)</f>
        <v/>
      </c>
      <c r="J88" s="12" t="n"/>
      <c r="K88" s="12" t="n"/>
    </row>
    <row r="89">
      <c r="A89" s="12" t="n"/>
      <c r="B89" s="14" t="n"/>
      <c r="C89" s="12" t="n"/>
      <c r="D89" s="13" t="n"/>
      <c r="E89" s="13" t="n"/>
      <c r="F89" s="13">
        <f>IF($A89="","",IFERROR(XLOOKUP($A89,Assets!$A:$A,Assets!$F:$F,""),""))</f>
        <v/>
      </c>
      <c r="G89" s="13">
        <f>IF($A89="","",IF(IFERROR(XLOOKUP($A89,Assets!$A:$A,Assets!$J:$J,""),"")="SL",(MAX(0,MIN(IFERROR(XLOOKUP($A89,Assets!$A:$A,Assets!$I:$I,0),0),IF(OR(IFERROR(XLOOKUP($A89,Assets!$A:$A,Assets!$E:$E,""),"")="", $B89=""),0,DATEDIF(IFERROR(XLOOKUP($A89,Assets!$A:$A,Assets!$E:$E,""),""),EOMONTH($B89,0)+1,"m")))))*(IFERROR((IFERROR(XLOOKUP($A89,Assets!$A:$A,Assets!$F:$F,0),0)-IFERROR(XLOOKUP($A89,Assets!$A:$A,Assets!$G:$G,0),0))/IFERROR(XLOOKUP($A89,Assets!$A:$A,Assets!$I:$I,0),0),0)),IF(IFERROR(XLOOKUP($A89,Assets!$A:$A,Assets!$J:$J,""),"")="DDB",IF((MAX(0,MIN(IFERROR(XLOOKUP($A89,Assets!$A:$A,Assets!$I:$I,0),0),IF(OR(IFERROR(XLOOKUP($A89,Assets!$A:$A,Assets!$E:$E,""),"")="", $B89=""),0,DATEDIF(IFERROR(XLOOKUP($A89,Assets!$A:$A,Assets!$E:$E,""),""),EOMONTH($B89,0)+1,"m")))))=0,0,VDB(IFERROR(XLOOKUP($A89,Assets!$A:$A,Assets!$F:$F,0),0),IFERROR(XLOOKUP($A89,Assets!$A:$A,Assets!$G:$G,0),0),IFERROR(XLOOKUP($A89,Assets!$A:$A,Assets!$I:$I,0),0),0,(MAX(0,MIN(IFERROR(XLOOKUP($A89,Assets!$A:$A,Assets!$I:$I,0),0),IF(OR(IFERROR(XLOOKUP($A89,Assets!$A:$A,Assets!$E:$E,""),"")="", $B89=""),0,DATEDIF(IFERROR(XLOOKUP($A89,Assets!$A:$A,Assets!$E:$E,""),""),EOMONTH($B89,0)+1,"m"))))),2,TRUE)),"")))</f>
        <v/>
      </c>
      <c r="H89" s="13">
        <f>IF($A89="","",MAX(0,IFERROR(XLOOKUP($A89,Assets!$A:$A,Assets!$F:$F,0),0)-$G89))</f>
        <v/>
      </c>
      <c r="I89" s="13">
        <f>IF($A89="","",($D89-$E89)-$H89)</f>
        <v/>
      </c>
      <c r="J89" s="12" t="n"/>
      <c r="K89" s="12" t="n"/>
    </row>
    <row r="90">
      <c r="A90" s="12" t="n"/>
      <c r="B90" s="14" t="n"/>
      <c r="C90" s="12" t="n"/>
      <c r="D90" s="13" t="n"/>
      <c r="E90" s="13" t="n"/>
      <c r="F90" s="13">
        <f>IF($A90="","",IFERROR(XLOOKUP($A90,Assets!$A:$A,Assets!$F:$F,""),""))</f>
        <v/>
      </c>
      <c r="G90" s="13">
        <f>IF($A90="","",IF(IFERROR(XLOOKUP($A90,Assets!$A:$A,Assets!$J:$J,""),"")="SL",(MAX(0,MIN(IFERROR(XLOOKUP($A90,Assets!$A:$A,Assets!$I:$I,0),0),IF(OR(IFERROR(XLOOKUP($A90,Assets!$A:$A,Assets!$E:$E,""),"")="", $B90=""),0,DATEDIF(IFERROR(XLOOKUP($A90,Assets!$A:$A,Assets!$E:$E,""),""),EOMONTH($B90,0)+1,"m")))))*(IFERROR((IFERROR(XLOOKUP($A90,Assets!$A:$A,Assets!$F:$F,0),0)-IFERROR(XLOOKUP($A90,Assets!$A:$A,Assets!$G:$G,0),0))/IFERROR(XLOOKUP($A90,Assets!$A:$A,Assets!$I:$I,0),0),0)),IF(IFERROR(XLOOKUP($A90,Assets!$A:$A,Assets!$J:$J,""),"")="DDB",IF((MAX(0,MIN(IFERROR(XLOOKUP($A90,Assets!$A:$A,Assets!$I:$I,0),0),IF(OR(IFERROR(XLOOKUP($A90,Assets!$A:$A,Assets!$E:$E,""),"")="", $B90=""),0,DATEDIF(IFERROR(XLOOKUP($A90,Assets!$A:$A,Assets!$E:$E,""),""),EOMONTH($B90,0)+1,"m")))))=0,0,VDB(IFERROR(XLOOKUP($A90,Assets!$A:$A,Assets!$F:$F,0),0),IFERROR(XLOOKUP($A90,Assets!$A:$A,Assets!$G:$G,0),0),IFERROR(XLOOKUP($A90,Assets!$A:$A,Assets!$I:$I,0),0),0,(MAX(0,MIN(IFERROR(XLOOKUP($A90,Assets!$A:$A,Assets!$I:$I,0),0),IF(OR(IFERROR(XLOOKUP($A90,Assets!$A:$A,Assets!$E:$E,""),"")="", $B90=""),0,DATEDIF(IFERROR(XLOOKUP($A90,Assets!$A:$A,Assets!$E:$E,""),""),EOMONTH($B90,0)+1,"m"))))),2,TRUE)),"")))</f>
        <v/>
      </c>
      <c r="H90" s="13">
        <f>IF($A90="","",MAX(0,IFERROR(XLOOKUP($A90,Assets!$A:$A,Assets!$F:$F,0),0)-$G90))</f>
        <v/>
      </c>
      <c r="I90" s="13">
        <f>IF($A90="","",($D90-$E90)-$H90)</f>
        <v/>
      </c>
      <c r="J90" s="12" t="n"/>
      <c r="K90" s="12" t="n"/>
    </row>
    <row r="91">
      <c r="A91" s="12" t="n"/>
      <c r="B91" s="14" t="n"/>
      <c r="C91" s="12" t="n"/>
      <c r="D91" s="13" t="n"/>
      <c r="E91" s="13" t="n"/>
      <c r="F91" s="13">
        <f>IF($A91="","",IFERROR(XLOOKUP($A91,Assets!$A:$A,Assets!$F:$F,""),""))</f>
        <v/>
      </c>
      <c r="G91" s="13">
        <f>IF($A91="","",IF(IFERROR(XLOOKUP($A91,Assets!$A:$A,Assets!$J:$J,""),"")="SL",(MAX(0,MIN(IFERROR(XLOOKUP($A91,Assets!$A:$A,Assets!$I:$I,0),0),IF(OR(IFERROR(XLOOKUP($A91,Assets!$A:$A,Assets!$E:$E,""),"")="", $B91=""),0,DATEDIF(IFERROR(XLOOKUP($A91,Assets!$A:$A,Assets!$E:$E,""),""),EOMONTH($B91,0)+1,"m")))))*(IFERROR((IFERROR(XLOOKUP($A91,Assets!$A:$A,Assets!$F:$F,0),0)-IFERROR(XLOOKUP($A91,Assets!$A:$A,Assets!$G:$G,0),0))/IFERROR(XLOOKUP($A91,Assets!$A:$A,Assets!$I:$I,0),0),0)),IF(IFERROR(XLOOKUP($A91,Assets!$A:$A,Assets!$J:$J,""),"")="DDB",IF((MAX(0,MIN(IFERROR(XLOOKUP($A91,Assets!$A:$A,Assets!$I:$I,0),0),IF(OR(IFERROR(XLOOKUP($A91,Assets!$A:$A,Assets!$E:$E,""),"")="", $B91=""),0,DATEDIF(IFERROR(XLOOKUP($A91,Assets!$A:$A,Assets!$E:$E,""),""),EOMONTH($B91,0)+1,"m")))))=0,0,VDB(IFERROR(XLOOKUP($A91,Assets!$A:$A,Assets!$F:$F,0),0),IFERROR(XLOOKUP($A91,Assets!$A:$A,Assets!$G:$G,0),0),IFERROR(XLOOKUP($A91,Assets!$A:$A,Assets!$I:$I,0),0),0,(MAX(0,MIN(IFERROR(XLOOKUP($A91,Assets!$A:$A,Assets!$I:$I,0),0),IF(OR(IFERROR(XLOOKUP($A91,Assets!$A:$A,Assets!$E:$E,""),"")="", $B91=""),0,DATEDIF(IFERROR(XLOOKUP($A91,Assets!$A:$A,Assets!$E:$E,""),""),EOMONTH($B91,0)+1,"m"))))),2,TRUE)),"")))</f>
        <v/>
      </c>
      <c r="H91" s="13">
        <f>IF($A91="","",MAX(0,IFERROR(XLOOKUP($A91,Assets!$A:$A,Assets!$F:$F,0),0)-$G91))</f>
        <v/>
      </c>
      <c r="I91" s="13">
        <f>IF($A91="","",($D91-$E91)-$H91)</f>
        <v/>
      </c>
      <c r="J91" s="12" t="n"/>
      <c r="K91" s="12" t="n"/>
    </row>
    <row r="92">
      <c r="A92" s="12" t="n"/>
      <c r="B92" s="14" t="n"/>
      <c r="C92" s="12" t="n"/>
      <c r="D92" s="13" t="n"/>
      <c r="E92" s="13" t="n"/>
      <c r="F92" s="13">
        <f>IF($A92="","",IFERROR(XLOOKUP($A92,Assets!$A:$A,Assets!$F:$F,""),""))</f>
        <v/>
      </c>
      <c r="G92" s="13">
        <f>IF($A92="","",IF(IFERROR(XLOOKUP($A92,Assets!$A:$A,Assets!$J:$J,""),"")="SL",(MAX(0,MIN(IFERROR(XLOOKUP($A92,Assets!$A:$A,Assets!$I:$I,0),0),IF(OR(IFERROR(XLOOKUP($A92,Assets!$A:$A,Assets!$E:$E,""),"")="", $B92=""),0,DATEDIF(IFERROR(XLOOKUP($A92,Assets!$A:$A,Assets!$E:$E,""),""),EOMONTH($B92,0)+1,"m")))))*(IFERROR((IFERROR(XLOOKUP($A92,Assets!$A:$A,Assets!$F:$F,0),0)-IFERROR(XLOOKUP($A92,Assets!$A:$A,Assets!$G:$G,0),0))/IFERROR(XLOOKUP($A92,Assets!$A:$A,Assets!$I:$I,0),0),0)),IF(IFERROR(XLOOKUP($A92,Assets!$A:$A,Assets!$J:$J,""),"")="DDB",IF((MAX(0,MIN(IFERROR(XLOOKUP($A92,Assets!$A:$A,Assets!$I:$I,0),0),IF(OR(IFERROR(XLOOKUP($A92,Assets!$A:$A,Assets!$E:$E,""),"")="", $B92=""),0,DATEDIF(IFERROR(XLOOKUP($A92,Assets!$A:$A,Assets!$E:$E,""),""),EOMONTH($B92,0)+1,"m")))))=0,0,VDB(IFERROR(XLOOKUP($A92,Assets!$A:$A,Assets!$F:$F,0),0),IFERROR(XLOOKUP($A92,Assets!$A:$A,Assets!$G:$G,0),0),IFERROR(XLOOKUP($A92,Assets!$A:$A,Assets!$I:$I,0),0),0,(MAX(0,MIN(IFERROR(XLOOKUP($A92,Assets!$A:$A,Assets!$I:$I,0),0),IF(OR(IFERROR(XLOOKUP($A92,Assets!$A:$A,Assets!$E:$E,""),"")="", $B92=""),0,DATEDIF(IFERROR(XLOOKUP($A92,Assets!$A:$A,Assets!$E:$E,""),""),EOMONTH($B92,0)+1,"m"))))),2,TRUE)),"")))</f>
        <v/>
      </c>
      <c r="H92" s="13">
        <f>IF($A92="","",MAX(0,IFERROR(XLOOKUP($A92,Assets!$A:$A,Assets!$F:$F,0),0)-$G92))</f>
        <v/>
      </c>
      <c r="I92" s="13">
        <f>IF($A92="","",($D92-$E92)-$H92)</f>
        <v/>
      </c>
      <c r="J92" s="12" t="n"/>
      <c r="K92" s="12" t="n"/>
    </row>
    <row r="93">
      <c r="A93" s="12" t="n"/>
      <c r="B93" s="14" t="n"/>
      <c r="C93" s="12" t="n"/>
      <c r="D93" s="13" t="n"/>
      <c r="E93" s="13" t="n"/>
      <c r="F93" s="13">
        <f>IF($A93="","",IFERROR(XLOOKUP($A93,Assets!$A:$A,Assets!$F:$F,""),""))</f>
        <v/>
      </c>
      <c r="G93" s="13">
        <f>IF($A93="","",IF(IFERROR(XLOOKUP($A93,Assets!$A:$A,Assets!$J:$J,""),"")="SL",(MAX(0,MIN(IFERROR(XLOOKUP($A93,Assets!$A:$A,Assets!$I:$I,0),0),IF(OR(IFERROR(XLOOKUP($A93,Assets!$A:$A,Assets!$E:$E,""),"")="", $B93=""),0,DATEDIF(IFERROR(XLOOKUP($A93,Assets!$A:$A,Assets!$E:$E,""),""),EOMONTH($B93,0)+1,"m")))))*(IFERROR((IFERROR(XLOOKUP($A93,Assets!$A:$A,Assets!$F:$F,0),0)-IFERROR(XLOOKUP($A93,Assets!$A:$A,Assets!$G:$G,0),0))/IFERROR(XLOOKUP($A93,Assets!$A:$A,Assets!$I:$I,0),0),0)),IF(IFERROR(XLOOKUP($A93,Assets!$A:$A,Assets!$J:$J,""),"")="DDB",IF((MAX(0,MIN(IFERROR(XLOOKUP($A93,Assets!$A:$A,Assets!$I:$I,0),0),IF(OR(IFERROR(XLOOKUP($A93,Assets!$A:$A,Assets!$E:$E,""),"")="", $B93=""),0,DATEDIF(IFERROR(XLOOKUP($A93,Assets!$A:$A,Assets!$E:$E,""),""),EOMONTH($B93,0)+1,"m")))))=0,0,VDB(IFERROR(XLOOKUP($A93,Assets!$A:$A,Assets!$F:$F,0),0),IFERROR(XLOOKUP($A93,Assets!$A:$A,Assets!$G:$G,0),0),IFERROR(XLOOKUP($A93,Assets!$A:$A,Assets!$I:$I,0),0),0,(MAX(0,MIN(IFERROR(XLOOKUP($A93,Assets!$A:$A,Assets!$I:$I,0),0),IF(OR(IFERROR(XLOOKUP($A93,Assets!$A:$A,Assets!$E:$E,""),"")="", $B93=""),0,DATEDIF(IFERROR(XLOOKUP($A93,Assets!$A:$A,Assets!$E:$E,""),""),EOMONTH($B93,0)+1,"m"))))),2,TRUE)),"")))</f>
        <v/>
      </c>
      <c r="H93" s="13">
        <f>IF($A93="","",MAX(0,IFERROR(XLOOKUP($A93,Assets!$A:$A,Assets!$F:$F,0),0)-$G93))</f>
        <v/>
      </c>
      <c r="I93" s="13">
        <f>IF($A93="","",($D93-$E93)-$H93)</f>
        <v/>
      </c>
      <c r="J93" s="12" t="n"/>
      <c r="K93" s="12" t="n"/>
    </row>
    <row r="94">
      <c r="A94" s="12" t="n"/>
      <c r="B94" s="14" t="n"/>
      <c r="C94" s="12" t="n"/>
      <c r="D94" s="13" t="n"/>
      <c r="E94" s="13" t="n"/>
      <c r="F94" s="13">
        <f>IF($A94="","",IFERROR(XLOOKUP($A94,Assets!$A:$A,Assets!$F:$F,""),""))</f>
        <v/>
      </c>
      <c r="G94" s="13">
        <f>IF($A94="","",IF(IFERROR(XLOOKUP($A94,Assets!$A:$A,Assets!$J:$J,""),"")="SL",(MAX(0,MIN(IFERROR(XLOOKUP($A94,Assets!$A:$A,Assets!$I:$I,0),0),IF(OR(IFERROR(XLOOKUP($A94,Assets!$A:$A,Assets!$E:$E,""),"")="", $B94=""),0,DATEDIF(IFERROR(XLOOKUP($A94,Assets!$A:$A,Assets!$E:$E,""),""),EOMONTH($B94,0)+1,"m")))))*(IFERROR((IFERROR(XLOOKUP($A94,Assets!$A:$A,Assets!$F:$F,0),0)-IFERROR(XLOOKUP($A94,Assets!$A:$A,Assets!$G:$G,0),0))/IFERROR(XLOOKUP($A94,Assets!$A:$A,Assets!$I:$I,0),0),0)),IF(IFERROR(XLOOKUP($A94,Assets!$A:$A,Assets!$J:$J,""),"")="DDB",IF((MAX(0,MIN(IFERROR(XLOOKUP($A94,Assets!$A:$A,Assets!$I:$I,0),0),IF(OR(IFERROR(XLOOKUP($A94,Assets!$A:$A,Assets!$E:$E,""),"")="", $B94=""),0,DATEDIF(IFERROR(XLOOKUP($A94,Assets!$A:$A,Assets!$E:$E,""),""),EOMONTH($B94,0)+1,"m")))))=0,0,VDB(IFERROR(XLOOKUP($A94,Assets!$A:$A,Assets!$F:$F,0),0),IFERROR(XLOOKUP($A94,Assets!$A:$A,Assets!$G:$G,0),0),IFERROR(XLOOKUP($A94,Assets!$A:$A,Assets!$I:$I,0),0),0,(MAX(0,MIN(IFERROR(XLOOKUP($A94,Assets!$A:$A,Assets!$I:$I,0),0),IF(OR(IFERROR(XLOOKUP($A94,Assets!$A:$A,Assets!$E:$E,""),"")="", $B94=""),0,DATEDIF(IFERROR(XLOOKUP($A94,Assets!$A:$A,Assets!$E:$E,""),""),EOMONTH($B94,0)+1,"m"))))),2,TRUE)),"")))</f>
        <v/>
      </c>
      <c r="H94" s="13">
        <f>IF($A94="","",MAX(0,IFERROR(XLOOKUP($A94,Assets!$A:$A,Assets!$F:$F,0),0)-$G94))</f>
        <v/>
      </c>
      <c r="I94" s="13">
        <f>IF($A94="","",($D94-$E94)-$H94)</f>
        <v/>
      </c>
      <c r="J94" s="12" t="n"/>
      <c r="K94" s="12" t="n"/>
    </row>
    <row r="95">
      <c r="A95" s="12" t="n"/>
      <c r="B95" s="14" t="n"/>
      <c r="C95" s="12" t="n"/>
      <c r="D95" s="13" t="n"/>
      <c r="E95" s="13" t="n"/>
      <c r="F95" s="13">
        <f>IF($A95="","",IFERROR(XLOOKUP($A95,Assets!$A:$A,Assets!$F:$F,""),""))</f>
        <v/>
      </c>
      <c r="G95" s="13">
        <f>IF($A95="","",IF(IFERROR(XLOOKUP($A95,Assets!$A:$A,Assets!$J:$J,""),"")="SL",(MAX(0,MIN(IFERROR(XLOOKUP($A95,Assets!$A:$A,Assets!$I:$I,0),0),IF(OR(IFERROR(XLOOKUP($A95,Assets!$A:$A,Assets!$E:$E,""),"")="", $B95=""),0,DATEDIF(IFERROR(XLOOKUP($A95,Assets!$A:$A,Assets!$E:$E,""),""),EOMONTH($B95,0)+1,"m")))))*(IFERROR((IFERROR(XLOOKUP($A95,Assets!$A:$A,Assets!$F:$F,0),0)-IFERROR(XLOOKUP($A95,Assets!$A:$A,Assets!$G:$G,0),0))/IFERROR(XLOOKUP($A95,Assets!$A:$A,Assets!$I:$I,0),0),0)),IF(IFERROR(XLOOKUP($A95,Assets!$A:$A,Assets!$J:$J,""),"")="DDB",IF((MAX(0,MIN(IFERROR(XLOOKUP($A95,Assets!$A:$A,Assets!$I:$I,0),0),IF(OR(IFERROR(XLOOKUP($A95,Assets!$A:$A,Assets!$E:$E,""),"")="", $B95=""),0,DATEDIF(IFERROR(XLOOKUP($A95,Assets!$A:$A,Assets!$E:$E,""),""),EOMONTH($B95,0)+1,"m")))))=0,0,VDB(IFERROR(XLOOKUP($A95,Assets!$A:$A,Assets!$F:$F,0),0),IFERROR(XLOOKUP($A95,Assets!$A:$A,Assets!$G:$G,0),0),IFERROR(XLOOKUP($A95,Assets!$A:$A,Assets!$I:$I,0),0),0,(MAX(0,MIN(IFERROR(XLOOKUP($A95,Assets!$A:$A,Assets!$I:$I,0),0),IF(OR(IFERROR(XLOOKUP($A95,Assets!$A:$A,Assets!$E:$E,""),"")="", $B95=""),0,DATEDIF(IFERROR(XLOOKUP($A95,Assets!$A:$A,Assets!$E:$E,""),""),EOMONTH($B95,0)+1,"m"))))),2,TRUE)),"")))</f>
        <v/>
      </c>
      <c r="H95" s="13">
        <f>IF($A95="","",MAX(0,IFERROR(XLOOKUP($A95,Assets!$A:$A,Assets!$F:$F,0),0)-$G95))</f>
        <v/>
      </c>
      <c r="I95" s="13">
        <f>IF($A95="","",($D95-$E95)-$H95)</f>
        <v/>
      </c>
      <c r="J95" s="12" t="n"/>
      <c r="K95" s="12" t="n"/>
    </row>
    <row r="96">
      <c r="A96" s="12" t="n"/>
      <c r="B96" s="14" t="n"/>
      <c r="C96" s="12" t="n"/>
      <c r="D96" s="13" t="n"/>
      <c r="E96" s="13" t="n"/>
      <c r="F96" s="13">
        <f>IF($A96="","",IFERROR(XLOOKUP($A96,Assets!$A:$A,Assets!$F:$F,""),""))</f>
        <v/>
      </c>
      <c r="G96" s="13">
        <f>IF($A96="","",IF(IFERROR(XLOOKUP($A96,Assets!$A:$A,Assets!$J:$J,""),"")="SL",(MAX(0,MIN(IFERROR(XLOOKUP($A96,Assets!$A:$A,Assets!$I:$I,0),0),IF(OR(IFERROR(XLOOKUP($A96,Assets!$A:$A,Assets!$E:$E,""),"")="", $B96=""),0,DATEDIF(IFERROR(XLOOKUP($A96,Assets!$A:$A,Assets!$E:$E,""),""),EOMONTH($B96,0)+1,"m")))))*(IFERROR((IFERROR(XLOOKUP($A96,Assets!$A:$A,Assets!$F:$F,0),0)-IFERROR(XLOOKUP($A96,Assets!$A:$A,Assets!$G:$G,0),0))/IFERROR(XLOOKUP($A96,Assets!$A:$A,Assets!$I:$I,0),0),0)),IF(IFERROR(XLOOKUP($A96,Assets!$A:$A,Assets!$J:$J,""),"")="DDB",IF((MAX(0,MIN(IFERROR(XLOOKUP($A96,Assets!$A:$A,Assets!$I:$I,0),0),IF(OR(IFERROR(XLOOKUP($A96,Assets!$A:$A,Assets!$E:$E,""),"")="", $B96=""),0,DATEDIF(IFERROR(XLOOKUP($A96,Assets!$A:$A,Assets!$E:$E,""),""),EOMONTH($B96,0)+1,"m")))))=0,0,VDB(IFERROR(XLOOKUP($A96,Assets!$A:$A,Assets!$F:$F,0),0),IFERROR(XLOOKUP($A96,Assets!$A:$A,Assets!$G:$G,0),0),IFERROR(XLOOKUP($A96,Assets!$A:$A,Assets!$I:$I,0),0),0,(MAX(0,MIN(IFERROR(XLOOKUP($A96,Assets!$A:$A,Assets!$I:$I,0),0),IF(OR(IFERROR(XLOOKUP($A96,Assets!$A:$A,Assets!$E:$E,""),"")="", $B96=""),0,DATEDIF(IFERROR(XLOOKUP($A96,Assets!$A:$A,Assets!$E:$E,""),""),EOMONTH($B96,0)+1,"m"))))),2,TRUE)),"")))</f>
        <v/>
      </c>
      <c r="H96" s="13">
        <f>IF($A96="","",MAX(0,IFERROR(XLOOKUP($A96,Assets!$A:$A,Assets!$F:$F,0),0)-$G96))</f>
        <v/>
      </c>
      <c r="I96" s="13">
        <f>IF($A96="","",($D96-$E96)-$H96)</f>
        <v/>
      </c>
      <c r="J96" s="12" t="n"/>
      <c r="K96" s="12" t="n"/>
    </row>
    <row r="97">
      <c r="A97" s="12" t="n"/>
      <c r="B97" s="14" t="n"/>
      <c r="C97" s="12" t="n"/>
      <c r="D97" s="13" t="n"/>
      <c r="E97" s="13" t="n"/>
      <c r="F97" s="13">
        <f>IF($A97="","",IFERROR(XLOOKUP($A97,Assets!$A:$A,Assets!$F:$F,""),""))</f>
        <v/>
      </c>
      <c r="G97" s="13">
        <f>IF($A97="","",IF(IFERROR(XLOOKUP($A97,Assets!$A:$A,Assets!$J:$J,""),"")="SL",(MAX(0,MIN(IFERROR(XLOOKUP($A97,Assets!$A:$A,Assets!$I:$I,0),0),IF(OR(IFERROR(XLOOKUP($A97,Assets!$A:$A,Assets!$E:$E,""),"")="", $B97=""),0,DATEDIF(IFERROR(XLOOKUP($A97,Assets!$A:$A,Assets!$E:$E,""),""),EOMONTH($B97,0)+1,"m")))))*(IFERROR((IFERROR(XLOOKUP($A97,Assets!$A:$A,Assets!$F:$F,0),0)-IFERROR(XLOOKUP($A97,Assets!$A:$A,Assets!$G:$G,0),0))/IFERROR(XLOOKUP($A97,Assets!$A:$A,Assets!$I:$I,0),0),0)),IF(IFERROR(XLOOKUP($A97,Assets!$A:$A,Assets!$J:$J,""),"")="DDB",IF((MAX(0,MIN(IFERROR(XLOOKUP($A97,Assets!$A:$A,Assets!$I:$I,0),0),IF(OR(IFERROR(XLOOKUP($A97,Assets!$A:$A,Assets!$E:$E,""),"")="", $B97=""),0,DATEDIF(IFERROR(XLOOKUP($A97,Assets!$A:$A,Assets!$E:$E,""),""),EOMONTH($B97,0)+1,"m")))))=0,0,VDB(IFERROR(XLOOKUP($A97,Assets!$A:$A,Assets!$F:$F,0),0),IFERROR(XLOOKUP($A97,Assets!$A:$A,Assets!$G:$G,0),0),IFERROR(XLOOKUP($A97,Assets!$A:$A,Assets!$I:$I,0),0),0,(MAX(0,MIN(IFERROR(XLOOKUP($A97,Assets!$A:$A,Assets!$I:$I,0),0),IF(OR(IFERROR(XLOOKUP($A97,Assets!$A:$A,Assets!$E:$E,""),"")="", $B97=""),0,DATEDIF(IFERROR(XLOOKUP($A97,Assets!$A:$A,Assets!$E:$E,""),""),EOMONTH($B97,0)+1,"m"))))),2,TRUE)),"")))</f>
        <v/>
      </c>
      <c r="H97" s="13">
        <f>IF($A97="","",MAX(0,IFERROR(XLOOKUP($A97,Assets!$A:$A,Assets!$F:$F,0),0)-$G97))</f>
        <v/>
      </c>
      <c r="I97" s="13">
        <f>IF($A97="","",($D97-$E97)-$H97)</f>
        <v/>
      </c>
      <c r="J97" s="12" t="n"/>
      <c r="K97" s="12" t="n"/>
    </row>
    <row r="98">
      <c r="A98" s="12" t="n"/>
      <c r="B98" s="14" t="n"/>
      <c r="C98" s="12" t="n"/>
      <c r="D98" s="13" t="n"/>
      <c r="E98" s="13" t="n"/>
      <c r="F98" s="13">
        <f>IF($A98="","",IFERROR(XLOOKUP($A98,Assets!$A:$A,Assets!$F:$F,""),""))</f>
        <v/>
      </c>
      <c r="G98" s="13">
        <f>IF($A98="","",IF(IFERROR(XLOOKUP($A98,Assets!$A:$A,Assets!$J:$J,""),"")="SL",(MAX(0,MIN(IFERROR(XLOOKUP($A98,Assets!$A:$A,Assets!$I:$I,0),0),IF(OR(IFERROR(XLOOKUP($A98,Assets!$A:$A,Assets!$E:$E,""),"")="", $B98=""),0,DATEDIF(IFERROR(XLOOKUP($A98,Assets!$A:$A,Assets!$E:$E,""),""),EOMONTH($B98,0)+1,"m")))))*(IFERROR((IFERROR(XLOOKUP($A98,Assets!$A:$A,Assets!$F:$F,0),0)-IFERROR(XLOOKUP($A98,Assets!$A:$A,Assets!$G:$G,0),0))/IFERROR(XLOOKUP($A98,Assets!$A:$A,Assets!$I:$I,0),0),0)),IF(IFERROR(XLOOKUP($A98,Assets!$A:$A,Assets!$J:$J,""),"")="DDB",IF((MAX(0,MIN(IFERROR(XLOOKUP($A98,Assets!$A:$A,Assets!$I:$I,0),0),IF(OR(IFERROR(XLOOKUP($A98,Assets!$A:$A,Assets!$E:$E,""),"")="", $B98=""),0,DATEDIF(IFERROR(XLOOKUP($A98,Assets!$A:$A,Assets!$E:$E,""),""),EOMONTH($B98,0)+1,"m")))))=0,0,VDB(IFERROR(XLOOKUP($A98,Assets!$A:$A,Assets!$F:$F,0),0),IFERROR(XLOOKUP($A98,Assets!$A:$A,Assets!$G:$G,0),0),IFERROR(XLOOKUP($A98,Assets!$A:$A,Assets!$I:$I,0),0),0,(MAX(0,MIN(IFERROR(XLOOKUP($A98,Assets!$A:$A,Assets!$I:$I,0),0),IF(OR(IFERROR(XLOOKUP($A98,Assets!$A:$A,Assets!$E:$E,""),"")="", $B98=""),0,DATEDIF(IFERROR(XLOOKUP($A98,Assets!$A:$A,Assets!$E:$E,""),""),EOMONTH($B98,0)+1,"m"))))),2,TRUE)),"")))</f>
        <v/>
      </c>
      <c r="H98" s="13">
        <f>IF($A98="","",MAX(0,IFERROR(XLOOKUP($A98,Assets!$A:$A,Assets!$F:$F,0),0)-$G98))</f>
        <v/>
      </c>
      <c r="I98" s="13">
        <f>IF($A98="","",($D98-$E98)-$H98)</f>
        <v/>
      </c>
      <c r="J98" s="12" t="n"/>
      <c r="K98" s="12" t="n"/>
    </row>
    <row r="99">
      <c r="A99" s="12" t="n"/>
      <c r="B99" s="14" t="n"/>
      <c r="C99" s="12" t="n"/>
      <c r="D99" s="13" t="n"/>
      <c r="E99" s="13" t="n"/>
      <c r="F99" s="13">
        <f>IF($A99="","",IFERROR(XLOOKUP($A99,Assets!$A:$A,Assets!$F:$F,""),""))</f>
        <v/>
      </c>
      <c r="G99" s="13">
        <f>IF($A99="","",IF(IFERROR(XLOOKUP($A99,Assets!$A:$A,Assets!$J:$J,""),"")="SL",(MAX(0,MIN(IFERROR(XLOOKUP($A99,Assets!$A:$A,Assets!$I:$I,0),0),IF(OR(IFERROR(XLOOKUP($A99,Assets!$A:$A,Assets!$E:$E,""),"")="", $B99=""),0,DATEDIF(IFERROR(XLOOKUP($A99,Assets!$A:$A,Assets!$E:$E,""),""),EOMONTH($B99,0)+1,"m")))))*(IFERROR((IFERROR(XLOOKUP($A99,Assets!$A:$A,Assets!$F:$F,0),0)-IFERROR(XLOOKUP($A99,Assets!$A:$A,Assets!$G:$G,0),0))/IFERROR(XLOOKUP($A99,Assets!$A:$A,Assets!$I:$I,0),0),0)),IF(IFERROR(XLOOKUP($A99,Assets!$A:$A,Assets!$J:$J,""),"")="DDB",IF((MAX(0,MIN(IFERROR(XLOOKUP($A99,Assets!$A:$A,Assets!$I:$I,0),0),IF(OR(IFERROR(XLOOKUP($A99,Assets!$A:$A,Assets!$E:$E,""),"")="", $B99=""),0,DATEDIF(IFERROR(XLOOKUP($A99,Assets!$A:$A,Assets!$E:$E,""),""),EOMONTH($B99,0)+1,"m")))))=0,0,VDB(IFERROR(XLOOKUP($A99,Assets!$A:$A,Assets!$F:$F,0),0),IFERROR(XLOOKUP($A99,Assets!$A:$A,Assets!$G:$G,0),0),IFERROR(XLOOKUP($A99,Assets!$A:$A,Assets!$I:$I,0),0),0,(MAX(0,MIN(IFERROR(XLOOKUP($A99,Assets!$A:$A,Assets!$I:$I,0),0),IF(OR(IFERROR(XLOOKUP($A99,Assets!$A:$A,Assets!$E:$E,""),"")="", $B99=""),0,DATEDIF(IFERROR(XLOOKUP($A99,Assets!$A:$A,Assets!$E:$E,""),""),EOMONTH($B99,0)+1,"m"))))),2,TRUE)),"")))</f>
        <v/>
      </c>
      <c r="H99" s="13">
        <f>IF($A99="","",MAX(0,IFERROR(XLOOKUP($A99,Assets!$A:$A,Assets!$F:$F,0),0)-$G99))</f>
        <v/>
      </c>
      <c r="I99" s="13">
        <f>IF($A99="","",($D99-$E99)-$H99)</f>
        <v/>
      </c>
      <c r="J99" s="12" t="n"/>
      <c r="K99" s="12" t="n"/>
    </row>
    <row r="100">
      <c r="A100" s="12" t="n"/>
      <c r="B100" s="14" t="n"/>
      <c r="C100" s="12" t="n"/>
      <c r="D100" s="13" t="n"/>
      <c r="E100" s="13" t="n"/>
      <c r="F100" s="13">
        <f>IF($A100="","",IFERROR(XLOOKUP($A100,Assets!$A:$A,Assets!$F:$F,""),""))</f>
        <v/>
      </c>
      <c r="G100" s="13">
        <f>IF($A100="","",IF(IFERROR(XLOOKUP($A100,Assets!$A:$A,Assets!$J:$J,""),"")="SL",(MAX(0,MIN(IFERROR(XLOOKUP($A100,Assets!$A:$A,Assets!$I:$I,0),0),IF(OR(IFERROR(XLOOKUP($A100,Assets!$A:$A,Assets!$E:$E,""),"")="", $B100=""),0,DATEDIF(IFERROR(XLOOKUP($A100,Assets!$A:$A,Assets!$E:$E,""),""),EOMONTH($B100,0)+1,"m")))))*(IFERROR((IFERROR(XLOOKUP($A100,Assets!$A:$A,Assets!$F:$F,0),0)-IFERROR(XLOOKUP($A100,Assets!$A:$A,Assets!$G:$G,0),0))/IFERROR(XLOOKUP($A100,Assets!$A:$A,Assets!$I:$I,0),0),0)),IF(IFERROR(XLOOKUP($A100,Assets!$A:$A,Assets!$J:$J,""),"")="DDB",IF((MAX(0,MIN(IFERROR(XLOOKUP($A100,Assets!$A:$A,Assets!$I:$I,0),0),IF(OR(IFERROR(XLOOKUP($A100,Assets!$A:$A,Assets!$E:$E,""),"")="", $B100=""),0,DATEDIF(IFERROR(XLOOKUP($A100,Assets!$A:$A,Assets!$E:$E,""),""),EOMONTH($B100,0)+1,"m")))))=0,0,VDB(IFERROR(XLOOKUP($A100,Assets!$A:$A,Assets!$F:$F,0),0),IFERROR(XLOOKUP($A100,Assets!$A:$A,Assets!$G:$G,0),0),IFERROR(XLOOKUP($A100,Assets!$A:$A,Assets!$I:$I,0),0),0,(MAX(0,MIN(IFERROR(XLOOKUP($A100,Assets!$A:$A,Assets!$I:$I,0),0),IF(OR(IFERROR(XLOOKUP($A100,Assets!$A:$A,Assets!$E:$E,""),"")="", $B100=""),0,DATEDIF(IFERROR(XLOOKUP($A100,Assets!$A:$A,Assets!$E:$E,""),""),EOMONTH($B100,0)+1,"m"))))),2,TRUE)),"")))</f>
        <v/>
      </c>
      <c r="H100" s="13">
        <f>IF($A100="","",MAX(0,IFERROR(XLOOKUP($A100,Assets!$A:$A,Assets!$F:$F,0),0)-$G100))</f>
        <v/>
      </c>
      <c r="I100" s="13">
        <f>IF($A100="","",($D100-$E100)-$H100)</f>
        <v/>
      </c>
      <c r="J100" s="12" t="n"/>
      <c r="K100" s="12" t="n"/>
    </row>
    <row r="101">
      <c r="A101" s="12" t="n"/>
      <c r="B101" s="14" t="n"/>
      <c r="C101" s="12" t="n"/>
      <c r="D101" s="13" t="n"/>
      <c r="E101" s="13" t="n"/>
      <c r="F101" s="13">
        <f>IF($A101="","",IFERROR(XLOOKUP($A101,Assets!$A:$A,Assets!$F:$F,""),""))</f>
        <v/>
      </c>
      <c r="G101" s="13">
        <f>IF($A101="","",IF(IFERROR(XLOOKUP($A101,Assets!$A:$A,Assets!$J:$J,""),"")="SL",(MAX(0,MIN(IFERROR(XLOOKUP($A101,Assets!$A:$A,Assets!$I:$I,0),0),IF(OR(IFERROR(XLOOKUP($A101,Assets!$A:$A,Assets!$E:$E,""),"")="", $B101=""),0,DATEDIF(IFERROR(XLOOKUP($A101,Assets!$A:$A,Assets!$E:$E,""),""),EOMONTH($B101,0)+1,"m")))))*(IFERROR((IFERROR(XLOOKUP($A101,Assets!$A:$A,Assets!$F:$F,0),0)-IFERROR(XLOOKUP($A101,Assets!$A:$A,Assets!$G:$G,0),0))/IFERROR(XLOOKUP($A101,Assets!$A:$A,Assets!$I:$I,0),0),0)),IF(IFERROR(XLOOKUP($A101,Assets!$A:$A,Assets!$J:$J,""),"")="DDB",IF((MAX(0,MIN(IFERROR(XLOOKUP($A101,Assets!$A:$A,Assets!$I:$I,0),0),IF(OR(IFERROR(XLOOKUP($A101,Assets!$A:$A,Assets!$E:$E,""),"")="", $B101=""),0,DATEDIF(IFERROR(XLOOKUP($A101,Assets!$A:$A,Assets!$E:$E,""),""),EOMONTH($B101,0)+1,"m")))))=0,0,VDB(IFERROR(XLOOKUP($A101,Assets!$A:$A,Assets!$F:$F,0),0),IFERROR(XLOOKUP($A101,Assets!$A:$A,Assets!$G:$G,0),0),IFERROR(XLOOKUP($A101,Assets!$A:$A,Assets!$I:$I,0),0),0,(MAX(0,MIN(IFERROR(XLOOKUP($A101,Assets!$A:$A,Assets!$I:$I,0),0),IF(OR(IFERROR(XLOOKUP($A101,Assets!$A:$A,Assets!$E:$E,""),"")="", $B101=""),0,DATEDIF(IFERROR(XLOOKUP($A101,Assets!$A:$A,Assets!$E:$E,""),""),EOMONTH($B101,0)+1,"m"))))),2,TRUE)),"")))</f>
        <v/>
      </c>
      <c r="H101" s="13">
        <f>IF($A101="","",MAX(0,IFERROR(XLOOKUP($A101,Assets!$A:$A,Assets!$F:$F,0),0)-$G101))</f>
        <v/>
      </c>
      <c r="I101" s="13">
        <f>IF($A101="","",($D101-$E101)-$H101)</f>
        <v/>
      </c>
      <c r="J101" s="12" t="n"/>
      <c r="K101" s="12" t="n"/>
    </row>
    <row r="102">
      <c r="A102" s="12" t="n"/>
      <c r="B102" s="14" t="n"/>
      <c r="C102" s="12" t="n"/>
      <c r="D102" s="13" t="n"/>
      <c r="E102" s="13" t="n"/>
      <c r="F102" s="13">
        <f>IF($A102="","",IFERROR(XLOOKUP($A102,Assets!$A:$A,Assets!$F:$F,""),""))</f>
        <v/>
      </c>
      <c r="G102" s="13">
        <f>IF($A102="","",IF(IFERROR(XLOOKUP($A102,Assets!$A:$A,Assets!$J:$J,""),"")="SL",(MAX(0,MIN(IFERROR(XLOOKUP($A102,Assets!$A:$A,Assets!$I:$I,0),0),IF(OR(IFERROR(XLOOKUP($A102,Assets!$A:$A,Assets!$E:$E,""),"")="", $B102=""),0,DATEDIF(IFERROR(XLOOKUP($A102,Assets!$A:$A,Assets!$E:$E,""),""),EOMONTH($B102,0)+1,"m")))))*(IFERROR((IFERROR(XLOOKUP($A102,Assets!$A:$A,Assets!$F:$F,0),0)-IFERROR(XLOOKUP($A102,Assets!$A:$A,Assets!$G:$G,0),0))/IFERROR(XLOOKUP($A102,Assets!$A:$A,Assets!$I:$I,0),0),0)),IF(IFERROR(XLOOKUP($A102,Assets!$A:$A,Assets!$J:$J,""),"")="DDB",IF((MAX(0,MIN(IFERROR(XLOOKUP($A102,Assets!$A:$A,Assets!$I:$I,0),0),IF(OR(IFERROR(XLOOKUP($A102,Assets!$A:$A,Assets!$E:$E,""),"")="", $B102=""),0,DATEDIF(IFERROR(XLOOKUP($A102,Assets!$A:$A,Assets!$E:$E,""),""),EOMONTH($B102,0)+1,"m")))))=0,0,VDB(IFERROR(XLOOKUP($A102,Assets!$A:$A,Assets!$F:$F,0),0),IFERROR(XLOOKUP($A102,Assets!$A:$A,Assets!$G:$G,0),0),IFERROR(XLOOKUP($A102,Assets!$A:$A,Assets!$I:$I,0),0),0,(MAX(0,MIN(IFERROR(XLOOKUP($A102,Assets!$A:$A,Assets!$I:$I,0),0),IF(OR(IFERROR(XLOOKUP($A102,Assets!$A:$A,Assets!$E:$E,""),"")="", $B102=""),0,DATEDIF(IFERROR(XLOOKUP($A102,Assets!$A:$A,Assets!$E:$E,""),""),EOMONTH($B102,0)+1,"m"))))),2,TRUE)),"")))</f>
        <v/>
      </c>
      <c r="H102" s="13">
        <f>IF($A102="","",MAX(0,IFERROR(XLOOKUP($A102,Assets!$A:$A,Assets!$F:$F,0),0)-$G102))</f>
        <v/>
      </c>
      <c r="I102" s="13">
        <f>IF($A102="","",($D102-$E102)-$H102)</f>
        <v/>
      </c>
      <c r="J102" s="12" t="n"/>
      <c r="K102" s="12" t="n"/>
    </row>
    <row r="103">
      <c r="A103" s="12" t="n"/>
      <c r="B103" s="14" t="n"/>
      <c r="C103" s="12" t="n"/>
      <c r="D103" s="13" t="n"/>
      <c r="E103" s="13" t="n"/>
      <c r="F103" s="13">
        <f>IF($A103="","",IFERROR(XLOOKUP($A103,Assets!$A:$A,Assets!$F:$F,""),""))</f>
        <v/>
      </c>
      <c r="G103" s="13">
        <f>IF($A103="","",IF(IFERROR(XLOOKUP($A103,Assets!$A:$A,Assets!$J:$J,""),"")="SL",(MAX(0,MIN(IFERROR(XLOOKUP($A103,Assets!$A:$A,Assets!$I:$I,0),0),IF(OR(IFERROR(XLOOKUP($A103,Assets!$A:$A,Assets!$E:$E,""),"")="", $B103=""),0,DATEDIF(IFERROR(XLOOKUP($A103,Assets!$A:$A,Assets!$E:$E,""),""),EOMONTH($B103,0)+1,"m")))))*(IFERROR((IFERROR(XLOOKUP($A103,Assets!$A:$A,Assets!$F:$F,0),0)-IFERROR(XLOOKUP($A103,Assets!$A:$A,Assets!$G:$G,0),0))/IFERROR(XLOOKUP($A103,Assets!$A:$A,Assets!$I:$I,0),0),0)),IF(IFERROR(XLOOKUP($A103,Assets!$A:$A,Assets!$J:$J,""),"")="DDB",IF((MAX(0,MIN(IFERROR(XLOOKUP($A103,Assets!$A:$A,Assets!$I:$I,0),0),IF(OR(IFERROR(XLOOKUP($A103,Assets!$A:$A,Assets!$E:$E,""),"")="", $B103=""),0,DATEDIF(IFERROR(XLOOKUP($A103,Assets!$A:$A,Assets!$E:$E,""),""),EOMONTH($B103,0)+1,"m")))))=0,0,VDB(IFERROR(XLOOKUP($A103,Assets!$A:$A,Assets!$F:$F,0),0),IFERROR(XLOOKUP($A103,Assets!$A:$A,Assets!$G:$G,0),0),IFERROR(XLOOKUP($A103,Assets!$A:$A,Assets!$I:$I,0),0),0,(MAX(0,MIN(IFERROR(XLOOKUP($A103,Assets!$A:$A,Assets!$I:$I,0),0),IF(OR(IFERROR(XLOOKUP($A103,Assets!$A:$A,Assets!$E:$E,""),"")="", $B103=""),0,DATEDIF(IFERROR(XLOOKUP($A103,Assets!$A:$A,Assets!$E:$E,""),""),EOMONTH($B103,0)+1,"m"))))),2,TRUE)),"")))</f>
        <v/>
      </c>
      <c r="H103" s="13">
        <f>IF($A103="","",MAX(0,IFERROR(XLOOKUP($A103,Assets!$A:$A,Assets!$F:$F,0),0)-$G103))</f>
        <v/>
      </c>
      <c r="I103" s="13">
        <f>IF($A103="","",($D103-$E103)-$H103)</f>
        <v/>
      </c>
      <c r="J103" s="12" t="n"/>
      <c r="K103" s="12" t="n"/>
    </row>
    <row r="104">
      <c r="A104" s="12" t="n"/>
      <c r="B104" s="14" t="n"/>
      <c r="C104" s="12" t="n"/>
      <c r="D104" s="13" t="n"/>
      <c r="E104" s="13" t="n"/>
      <c r="F104" s="13">
        <f>IF($A104="","",IFERROR(XLOOKUP($A104,Assets!$A:$A,Assets!$F:$F,""),""))</f>
        <v/>
      </c>
      <c r="G104" s="13">
        <f>IF($A104="","",IF(IFERROR(XLOOKUP($A104,Assets!$A:$A,Assets!$J:$J,""),"")="SL",(MAX(0,MIN(IFERROR(XLOOKUP($A104,Assets!$A:$A,Assets!$I:$I,0),0),IF(OR(IFERROR(XLOOKUP($A104,Assets!$A:$A,Assets!$E:$E,""),"")="", $B104=""),0,DATEDIF(IFERROR(XLOOKUP($A104,Assets!$A:$A,Assets!$E:$E,""),""),EOMONTH($B104,0)+1,"m")))))*(IFERROR((IFERROR(XLOOKUP($A104,Assets!$A:$A,Assets!$F:$F,0),0)-IFERROR(XLOOKUP($A104,Assets!$A:$A,Assets!$G:$G,0),0))/IFERROR(XLOOKUP($A104,Assets!$A:$A,Assets!$I:$I,0),0),0)),IF(IFERROR(XLOOKUP($A104,Assets!$A:$A,Assets!$J:$J,""),"")="DDB",IF((MAX(0,MIN(IFERROR(XLOOKUP($A104,Assets!$A:$A,Assets!$I:$I,0),0),IF(OR(IFERROR(XLOOKUP($A104,Assets!$A:$A,Assets!$E:$E,""),"")="", $B104=""),0,DATEDIF(IFERROR(XLOOKUP($A104,Assets!$A:$A,Assets!$E:$E,""),""),EOMONTH($B104,0)+1,"m")))))=0,0,VDB(IFERROR(XLOOKUP($A104,Assets!$A:$A,Assets!$F:$F,0),0),IFERROR(XLOOKUP($A104,Assets!$A:$A,Assets!$G:$G,0),0),IFERROR(XLOOKUP($A104,Assets!$A:$A,Assets!$I:$I,0),0),0,(MAX(0,MIN(IFERROR(XLOOKUP($A104,Assets!$A:$A,Assets!$I:$I,0),0),IF(OR(IFERROR(XLOOKUP($A104,Assets!$A:$A,Assets!$E:$E,""),"")="", $B104=""),0,DATEDIF(IFERROR(XLOOKUP($A104,Assets!$A:$A,Assets!$E:$E,""),""),EOMONTH($B104,0)+1,"m"))))),2,TRUE)),"")))</f>
        <v/>
      </c>
      <c r="H104" s="13">
        <f>IF($A104="","",MAX(0,IFERROR(XLOOKUP($A104,Assets!$A:$A,Assets!$F:$F,0),0)-$G104))</f>
        <v/>
      </c>
      <c r="I104" s="13">
        <f>IF($A104="","",($D104-$E104)-$H104)</f>
        <v/>
      </c>
      <c r="J104" s="12" t="n"/>
      <c r="K104" s="12" t="n"/>
    </row>
    <row r="105">
      <c r="A105" s="12" t="n"/>
      <c r="B105" s="14" t="n"/>
      <c r="C105" s="12" t="n"/>
      <c r="D105" s="13" t="n"/>
      <c r="E105" s="13" t="n"/>
      <c r="F105" s="13">
        <f>IF($A105="","",IFERROR(XLOOKUP($A105,Assets!$A:$A,Assets!$F:$F,""),""))</f>
        <v/>
      </c>
      <c r="G105" s="13">
        <f>IF($A105="","",IF(IFERROR(XLOOKUP($A105,Assets!$A:$A,Assets!$J:$J,""),"")="SL",(MAX(0,MIN(IFERROR(XLOOKUP($A105,Assets!$A:$A,Assets!$I:$I,0),0),IF(OR(IFERROR(XLOOKUP($A105,Assets!$A:$A,Assets!$E:$E,""),"")="", $B105=""),0,DATEDIF(IFERROR(XLOOKUP($A105,Assets!$A:$A,Assets!$E:$E,""),""),EOMONTH($B105,0)+1,"m")))))*(IFERROR((IFERROR(XLOOKUP($A105,Assets!$A:$A,Assets!$F:$F,0),0)-IFERROR(XLOOKUP($A105,Assets!$A:$A,Assets!$G:$G,0),0))/IFERROR(XLOOKUP($A105,Assets!$A:$A,Assets!$I:$I,0),0),0)),IF(IFERROR(XLOOKUP($A105,Assets!$A:$A,Assets!$J:$J,""),"")="DDB",IF((MAX(0,MIN(IFERROR(XLOOKUP($A105,Assets!$A:$A,Assets!$I:$I,0),0),IF(OR(IFERROR(XLOOKUP($A105,Assets!$A:$A,Assets!$E:$E,""),"")="", $B105=""),0,DATEDIF(IFERROR(XLOOKUP($A105,Assets!$A:$A,Assets!$E:$E,""),""),EOMONTH($B105,0)+1,"m")))))=0,0,VDB(IFERROR(XLOOKUP($A105,Assets!$A:$A,Assets!$F:$F,0),0),IFERROR(XLOOKUP($A105,Assets!$A:$A,Assets!$G:$G,0),0),IFERROR(XLOOKUP($A105,Assets!$A:$A,Assets!$I:$I,0),0),0,(MAX(0,MIN(IFERROR(XLOOKUP($A105,Assets!$A:$A,Assets!$I:$I,0),0),IF(OR(IFERROR(XLOOKUP($A105,Assets!$A:$A,Assets!$E:$E,""),"")="", $B105=""),0,DATEDIF(IFERROR(XLOOKUP($A105,Assets!$A:$A,Assets!$E:$E,""),""),EOMONTH($B105,0)+1,"m"))))),2,TRUE)),"")))</f>
        <v/>
      </c>
      <c r="H105" s="13">
        <f>IF($A105="","",MAX(0,IFERROR(XLOOKUP($A105,Assets!$A:$A,Assets!$F:$F,0),0)-$G105))</f>
        <v/>
      </c>
      <c r="I105" s="13">
        <f>IF($A105="","",($D105-$E105)-$H105)</f>
        <v/>
      </c>
      <c r="J105" s="12" t="n"/>
      <c r="K105" s="12" t="n"/>
    </row>
    <row r="106">
      <c r="A106" s="12" t="n"/>
      <c r="B106" s="14" t="n"/>
      <c r="C106" s="12" t="n"/>
      <c r="D106" s="13" t="n"/>
      <c r="E106" s="13" t="n"/>
      <c r="F106" s="13">
        <f>IF($A106="","",IFERROR(XLOOKUP($A106,Assets!$A:$A,Assets!$F:$F,""),""))</f>
        <v/>
      </c>
      <c r="G106" s="13">
        <f>IF($A106="","",IF(IFERROR(XLOOKUP($A106,Assets!$A:$A,Assets!$J:$J,""),"")="SL",(MAX(0,MIN(IFERROR(XLOOKUP($A106,Assets!$A:$A,Assets!$I:$I,0),0),IF(OR(IFERROR(XLOOKUP($A106,Assets!$A:$A,Assets!$E:$E,""),"")="", $B106=""),0,DATEDIF(IFERROR(XLOOKUP($A106,Assets!$A:$A,Assets!$E:$E,""),""),EOMONTH($B106,0)+1,"m")))))*(IFERROR((IFERROR(XLOOKUP($A106,Assets!$A:$A,Assets!$F:$F,0),0)-IFERROR(XLOOKUP($A106,Assets!$A:$A,Assets!$G:$G,0),0))/IFERROR(XLOOKUP($A106,Assets!$A:$A,Assets!$I:$I,0),0),0)),IF(IFERROR(XLOOKUP($A106,Assets!$A:$A,Assets!$J:$J,""),"")="DDB",IF((MAX(0,MIN(IFERROR(XLOOKUP($A106,Assets!$A:$A,Assets!$I:$I,0),0),IF(OR(IFERROR(XLOOKUP($A106,Assets!$A:$A,Assets!$E:$E,""),"")="", $B106=""),0,DATEDIF(IFERROR(XLOOKUP($A106,Assets!$A:$A,Assets!$E:$E,""),""),EOMONTH($B106,0)+1,"m")))))=0,0,VDB(IFERROR(XLOOKUP($A106,Assets!$A:$A,Assets!$F:$F,0),0),IFERROR(XLOOKUP($A106,Assets!$A:$A,Assets!$G:$G,0),0),IFERROR(XLOOKUP($A106,Assets!$A:$A,Assets!$I:$I,0),0),0,(MAX(0,MIN(IFERROR(XLOOKUP($A106,Assets!$A:$A,Assets!$I:$I,0),0),IF(OR(IFERROR(XLOOKUP($A106,Assets!$A:$A,Assets!$E:$E,""),"")="", $B106=""),0,DATEDIF(IFERROR(XLOOKUP($A106,Assets!$A:$A,Assets!$E:$E,""),""),EOMONTH($B106,0)+1,"m"))))),2,TRUE)),"")))</f>
        <v/>
      </c>
      <c r="H106" s="13">
        <f>IF($A106="","",MAX(0,IFERROR(XLOOKUP($A106,Assets!$A:$A,Assets!$F:$F,0),0)-$G106))</f>
        <v/>
      </c>
      <c r="I106" s="13">
        <f>IF($A106="","",($D106-$E106)-$H106)</f>
        <v/>
      </c>
      <c r="J106" s="12" t="n"/>
      <c r="K106" s="12" t="n"/>
    </row>
    <row r="107">
      <c r="A107" s="12" t="n"/>
      <c r="B107" s="14" t="n"/>
      <c r="C107" s="12" t="n"/>
      <c r="D107" s="13" t="n"/>
      <c r="E107" s="13" t="n"/>
      <c r="F107" s="13">
        <f>IF($A107="","",IFERROR(XLOOKUP($A107,Assets!$A:$A,Assets!$F:$F,""),""))</f>
        <v/>
      </c>
      <c r="G107" s="13">
        <f>IF($A107="","",IF(IFERROR(XLOOKUP($A107,Assets!$A:$A,Assets!$J:$J,""),"")="SL",(MAX(0,MIN(IFERROR(XLOOKUP($A107,Assets!$A:$A,Assets!$I:$I,0),0),IF(OR(IFERROR(XLOOKUP($A107,Assets!$A:$A,Assets!$E:$E,""),"")="", $B107=""),0,DATEDIF(IFERROR(XLOOKUP($A107,Assets!$A:$A,Assets!$E:$E,""),""),EOMONTH($B107,0)+1,"m")))))*(IFERROR((IFERROR(XLOOKUP($A107,Assets!$A:$A,Assets!$F:$F,0),0)-IFERROR(XLOOKUP($A107,Assets!$A:$A,Assets!$G:$G,0),0))/IFERROR(XLOOKUP($A107,Assets!$A:$A,Assets!$I:$I,0),0),0)),IF(IFERROR(XLOOKUP($A107,Assets!$A:$A,Assets!$J:$J,""),"")="DDB",IF((MAX(0,MIN(IFERROR(XLOOKUP($A107,Assets!$A:$A,Assets!$I:$I,0),0),IF(OR(IFERROR(XLOOKUP($A107,Assets!$A:$A,Assets!$E:$E,""),"")="", $B107=""),0,DATEDIF(IFERROR(XLOOKUP($A107,Assets!$A:$A,Assets!$E:$E,""),""),EOMONTH($B107,0)+1,"m")))))=0,0,VDB(IFERROR(XLOOKUP($A107,Assets!$A:$A,Assets!$F:$F,0),0),IFERROR(XLOOKUP($A107,Assets!$A:$A,Assets!$G:$G,0),0),IFERROR(XLOOKUP($A107,Assets!$A:$A,Assets!$I:$I,0),0),0,(MAX(0,MIN(IFERROR(XLOOKUP($A107,Assets!$A:$A,Assets!$I:$I,0),0),IF(OR(IFERROR(XLOOKUP($A107,Assets!$A:$A,Assets!$E:$E,""),"")="", $B107=""),0,DATEDIF(IFERROR(XLOOKUP($A107,Assets!$A:$A,Assets!$E:$E,""),""),EOMONTH($B107,0)+1,"m"))))),2,TRUE)),"")))</f>
        <v/>
      </c>
      <c r="H107" s="13">
        <f>IF($A107="","",MAX(0,IFERROR(XLOOKUP($A107,Assets!$A:$A,Assets!$F:$F,0),0)-$G107))</f>
        <v/>
      </c>
      <c r="I107" s="13">
        <f>IF($A107="","",($D107-$E107)-$H107)</f>
        <v/>
      </c>
      <c r="J107" s="12" t="n"/>
      <c r="K107" s="12" t="n"/>
    </row>
    <row r="108">
      <c r="A108" s="12" t="n"/>
      <c r="B108" s="14" t="n"/>
      <c r="C108" s="12" t="n"/>
      <c r="D108" s="13" t="n"/>
      <c r="E108" s="13" t="n"/>
      <c r="F108" s="13">
        <f>IF($A108="","",IFERROR(XLOOKUP($A108,Assets!$A:$A,Assets!$F:$F,""),""))</f>
        <v/>
      </c>
      <c r="G108" s="13">
        <f>IF($A108="","",IF(IFERROR(XLOOKUP($A108,Assets!$A:$A,Assets!$J:$J,""),"")="SL",(MAX(0,MIN(IFERROR(XLOOKUP($A108,Assets!$A:$A,Assets!$I:$I,0),0),IF(OR(IFERROR(XLOOKUP($A108,Assets!$A:$A,Assets!$E:$E,""),"")="", $B108=""),0,DATEDIF(IFERROR(XLOOKUP($A108,Assets!$A:$A,Assets!$E:$E,""),""),EOMONTH($B108,0)+1,"m")))))*(IFERROR((IFERROR(XLOOKUP($A108,Assets!$A:$A,Assets!$F:$F,0),0)-IFERROR(XLOOKUP($A108,Assets!$A:$A,Assets!$G:$G,0),0))/IFERROR(XLOOKUP($A108,Assets!$A:$A,Assets!$I:$I,0),0),0)),IF(IFERROR(XLOOKUP($A108,Assets!$A:$A,Assets!$J:$J,""),"")="DDB",IF((MAX(0,MIN(IFERROR(XLOOKUP($A108,Assets!$A:$A,Assets!$I:$I,0),0),IF(OR(IFERROR(XLOOKUP($A108,Assets!$A:$A,Assets!$E:$E,""),"")="", $B108=""),0,DATEDIF(IFERROR(XLOOKUP($A108,Assets!$A:$A,Assets!$E:$E,""),""),EOMONTH($B108,0)+1,"m")))))=0,0,VDB(IFERROR(XLOOKUP($A108,Assets!$A:$A,Assets!$F:$F,0),0),IFERROR(XLOOKUP($A108,Assets!$A:$A,Assets!$G:$G,0),0),IFERROR(XLOOKUP($A108,Assets!$A:$A,Assets!$I:$I,0),0),0,(MAX(0,MIN(IFERROR(XLOOKUP($A108,Assets!$A:$A,Assets!$I:$I,0),0),IF(OR(IFERROR(XLOOKUP($A108,Assets!$A:$A,Assets!$E:$E,""),"")="", $B108=""),0,DATEDIF(IFERROR(XLOOKUP($A108,Assets!$A:$A,Assets!$E:$E,""),""),EOMONTH($B108,0)+1,"m"))))),2,TRUE)),"")))</f>
        <v/>
      </c>
      <c r="H108" s="13">
        <f>IF($A108="","",MAX(0,IFERROR(XLOOKUP($A108,Assets!$A:$A,Assets!$F:$F,0),0)-$G108))</f>
        <v/>
      </c>
      <c r="I108" s="13">
        <f>IF($A108="","",($D108-$E108)-$H108)</f>
        <v/>
      </c>
      <c r="J108" s="12" t="n"/>
      <c r="K108" s="12" t="n"/>
    </row>
    <row r="109">
      <c r="A109" s="12" t="n"/>
      <c r="B109" s="14" t="n"/>
      <c r="C109" s="12" t="n"/>
      <c r="D109" s="13" t="n"/>
      <c r="E109" s="13" t="n"/>
      <c r="F109" s="13">
        <f>IF($A109="","",IFERROR(XLOOKUP($A109,Assets!$A:$A,Assets!$F:$F,""),""))</f>
        <v/>
      </c>
      <c r="G109" s="13">
        <f>IF($A109="","",IF(IFERROR(XLOOKUP($A109,Assets!$A:$A,Assets!$J:$J,""),"")="SL",(MAX(0,MIN(IFERROR(XLOOKUP($A109,Assets!$A:$A,Assets!$I:$I,0),0),IF(OR(IFERROR(XLOOKUP($A109,Assets!$A:$A,Assets!$E:$E,""),"")="", $B109=""),0,DATEDIF(IFERROR(XLOOKUP($A109,Assets!$A:$A,Assets!$E:$E,""),""),EOMONTH($B109,0)+1,"m")))))*(IFERROR((IFERROR(XLOOKUP($A109,Assets!$A:$A,Assets!$F:$F,0),0)-IFERROR(XLOOKUP($A109,Assets!$A:$A,Assets!$G:$G,0),0))/IFERROR(XLOOKUP($A109,Assets!$A:$A,Assets!$I:$I,0),0),0)),IF(IFERROR(XLOOKUP($A109,Assets!$A:$A,Assets!$J:$J,""),"")="DDB",IF((MAX(0,MIN(IFERROR(XLOOKUP($A109,Assets!$A:$A,Assets!$I:$I,0),0),IF(OR(IFERROR(XLOOKUP($A109,Assets!$A:$A,Assets!$E:$E,""),"")="", $B109=""),0,DATEDIF(IFERROR(XLOOKUP($A109,Assets!$A:$A,Assets!$E:$E,""),""),EOMONTH($B109,0)+1,"m")))))=0,0,VDB(IFERROR(XLOOKUP($A109,Assets!$A:$A,Assets!$F:$F,0),0),IFERROR(XLOOKUP($A109,Assets!$A:$A,Assets!$G:$G,0),0),IFERROR(XLOOKUP($A109,Assets!$A:$A,Assets!$I:$I,0),0),0,(MAX(0,MIN(IFERROR(XLOOKUP($A109,Assets!$A:$A,Assets!$I:$I,0),0),IF(OR(IFERROR(XLOOKUP($A109,Assets!$A:$A,Assets!$E:$E,""),"")="", $B109=""),0,DATEDIF(IFERROR(XLOOKUP($A109,Assets!$A:$A,Assets!$E:$E,""),""),EOMONTH($B109,0)+1,"m"))))),2,TRUE)),"")))</f>
        <v/>
      </c>
      <c r="H109" s="13">
        <f>IF($A109="","",MAX(0,IFERROR(XLOOKUP($A109,Assets!$A:$A,Assets!$F:$F,0),0)-$G109))</f>
        <v/>
      </c>
      <c r="I109" s="13">
        <f>IF($A109="","",($D109-$E109)-$H109)</f>
        <v/>
      </c>
      <c r="J109" s="12" t="n"/>
      <c r="K109" s="12" t="n"/>
    </row>
    <row r="110">
      <c r="A110" s="12" t="n"/>
      <c r="B110" s="14" t="n"/>
      <c r="C110" s="12" t="n"/>
      <c r="D110" s="13" t="n"/>
      <c r="E110" s="13" t="n"/>
      <c r="F110" s="13">
        <f>IF($A110="","",IFERROR(XLOOKUP($A110,Assets!$A:$A,Assets!$F:$F,""),""))</f>
        <v/>
      </c>
      <c r="G110" s="13">
        <f>IF($A110="","",IF(IFERROR(XLOOKUP($A110,Assets!$A:$A,Assets!$J:$J,""),"")="SL",(MAX(0,MIN(IFERROR(XLOOKUP($A110,Assets!$A:$A,Assets!$I:$I,0),0),IF(OR(IFERROR(XLOOKUP($A110,Assets!$A:$A,Assets!$E:$E,""),"")="", $B110=""),0,DATEDIF(IFERROR(XLOOKUP($A110,Assets!$A:$A,Assets!$E:$E,""),""),EOMONTH($B110,0)+1,"m")))))*(IFERROR((IFERROR(XLOOKUP($A110,Assets!$A:$A,Assets!$F:$F,0),0)-IFERROR(XLOOKUP($A110,Assets!$A:$A,Assets!$G:$G,0),0))/IFERROR(XLOOKUP($A110,Assets!$A:$A,Assets!$I:$I,0),0),0)),IF(IFERROR(XLOOKUP($A110,Assets!$A:$A,Assets!$J:$J,""),"")="DDB",IF((MAX(0,MIN(IFERROR(XLOOKUP($A110,Assets!$A:$A,Assets!$I:$I,0),0),IF(OR(IFERROR(XLOOKUP($A110,Assets!$A:$A,Assets!$E:$E,""),"")="", $B110=""),0,DATEDIF(IFERROR(XLOOKUP($A110,Assets!$A:$A,Assets!$E:$E,""),""),EOMONTH($B110,0)+1,"m")))))=0,0,VDB(IFERROR(XLOOKUP($A110,Assets!$A:$A,Assets!$F:$F,0),0),IFERROR(XLOOKUP($A110,Assets!$A:$A,Assets!$G:$G,0),0),IFERROR(XLOOKUP($A110,Assets!$A:$A,Assets!$I:$I,0),0),0,(MAX(0,MIN(IFERROR(XLOOKUP($A110,Assets!$A:$A,Assets!$I:$I,0),0),IF(OR(IFERROR(XLOOKUP($A110,Assets!$A:$A,Assets!$E:$E,""),"")="", $B110=""),0,DATEDIF(IFERROR(XLOOKUP($A110,Assets!$A:$A,Assets!$E:$E,""),""),EOMONTH($B110,0)+1,"m"))))),2,TRUE)),"")))</f>
        <v/>
      </c>
      <c r="H110" s="13">
        <f>IF($A110="","",MAX(0,IFERROR(XLOOKUP($A110,Assets!$A:$A,Assets!$F:$F,0),0)-$G110))</f>
        <v/>
      </c>
      <c r="I110" s="13">
        <f>IF($A110="","",($D110-$E110)-$H110)</f>
        <v/>
      </c>
      <c r="J110" s="12" t="n"/>
      <c r="K110" s="12" t="n"/>
    </row>
    <row r="111">
      <c r="A111" s="12" t="n"/>
      <c r="B111" s="14" t="n"/>
      <c r="C111" s="12" t="n"/>
      <c r="D111" s="13" t="n"/>
      <c r="E111" s="13" t="n"/>
      <c r="F111" s="13">
        <f>IF($A111="","",IFERROR(XLOOKUP($A111,Assets!$A:$A,Assets!$F:$F,""),""))</f>
        <v/>
      </c>
      <c r="G111" s="13">
        <f>IF($A111="","",IF(IFERROR(XLOOKUP($A111,Assets!$A:$A,Assets!$J:$J,""),"")="SL",(MAX(0,MIN(IFERROR(XLOOKUP($A111,Assets!$A:$A,Assets!$I:$I,0),0),IF(OR(IFERROR(XLOOKUP($A111,Assets!$A:$A,Assets!$E:$E,""),"")="", $B111=""),0,DATEDIF(IFERROR(XLOOKUP($A111,Assets!$A:$A,Assets!$E:$E,""),""),EOMONTH($B111,0)+1,"m")))))*(IFERROR((IFERROR(XLOOKUP($A111,Assets!$A:$A,Assets!$F:$F,0),0)-IFERROR(XLOOKUP($A111,Assets!$A:$A,Assets!$G:$G,0),0))/IFERROR(XLOOKUP($A111,Assets!$A:$A,Assets!$I:$I,0),0),0)),IF(IFERROR(XLOOKUP($A111,Assets!$A:$A,Assets!$J:$J,""),"")="DDB",IF((MAX(0,MIN(IFERROR(XLOOKUP($A111,Assets!$A:$A,Assets!$I:$I,0),0),IF(OR(IFERROR(XLOOKUP($A111,Assets!$A:$A,Assets!$E:$E,""),"")="", $B111=""),0,DATEDIF(IFERROR(XLOOKUP($A111,Assets!$A:$A,Assets!$E:$E,""),""),EOMONTH($B111,0)+1,"m")))))=0,0,VDB(IFERROR(XLOOKUP($A111,Assets!$A:$A,Assets!$F:$F,0),0),IFERROR(XLOOKUP($A111,Assets!$A:$A,Assets!$G:$G,0),0),IFERROR(XLOOKUP($A111,Assets!$A:$A,Assets!$I:$I,0),0),0,(MAX(0,MIN(IFERROR(XLOOKUP($A111,Assets!$A:$A,Assets!$I:$I,0),0),IF(OR(IFERROR(XLOOKUP($A111,Assets!$A:$A,Assets!$E:$E,""),"")="", $B111=""),0,DATEDIF(IFERROR(XLOOKUP($A111,Assets!$A:$A,Assets!$E:$E,""),""),EOMONTH($B111,0)+1,"m"))))),2,TRUE)),"")))</f>
        <v/>
      </c>
      <c r="H111" s="13">
        <f>IF($A111="","",MAX(0,IFERROR(XLOOKUP($A111,Assets!$A:$A,Assets!$F:$F,0),0)-$G111))</f>
        <v/>
      </c>
      <c r="I111" s="13">
        <f>IF($A111="","",($D111-$E111)-$H111)</f>
        <v/>
      </c>
      <c r="J111" s="12" t="n"/>
      <c r="K111" s="12" t="n"/>
    </row>
    <row r="112">
      <c r="A112" s="12" t="n"/>
      <c r="B112" s="14" t="n"/>
      <c r="C112" s="12" t="n"/>
      <c r="D112" s="13" t="n"/>
      <c r="E112" s="13" t="n"/>
      <c r="F112" s="13">
        <f>IF($A112="","",IFERROR(XLOOKUP($A112,Assets!$A:$A,Assets!$F:$F,""),""))</f>
        <v/>
      </c>
      <c r="G112" s="13">
        <f>IF($A112="","",IF(IFERROR(XLOOKUP($A112,Assets!$A:$A,Assets!$J:$J,""),"")="SL",(MAX(0,MIN(IFERROR(XLOOKUP($A112,Assets!$A:$A,Assets!$I:$I,0),0),IF(OR(IFERROR(XLOOKUP($A112,Assets!$A:$A,Assets!$E:$E,""),"")="", $B112=""),0,DATEDIF(IFERROR(XLOOKUP($A112,Assets!$A:$A,Assets!$E:$E,""),""),EOMONTH($B112,0)+1,"m")))))*(IFERROR((IFERROR(XLOOKUP($A112,Assets!$A:$A,Assets!$F:$F,0),0)-IFERROR(XLOOKUP($A112,Assets!$A:$A,Assets!$G:$G,0),0))/IFERROR(XLOOKUP($A112,Assets!$A:$A,Assets!$I:$I,0),0),0)),IF(IFERROR(XLOOKUP($A112,Assets!$A:$A,Assets!$J:$J,""),"")="DDB",IF((MAX(0,MIN(IFERROR(XLOOKUP($A112,Assets!$A:$A,Assets!$I:$I,0),0),IF(OR(IFERROR(XLOOKUP($A112,Assets!$A:$A,Assets!$E:$E,""),"")="", $B112=""),0,DATEDIF(IFERROR(XLOOKUP($A112,Assets!$A:$A,Assets!$E:$E,""),""),EOMONTH($B112,0)+1,"m")))))=0,0,VDB(IFERROR(XLOOKUP($A112,Assets!$A:$A,Assets!$F:$F,0),0),IFERROR(XLOOKUP($A112,Assets!$A:$A,Assets!$G:$G,0),0),IFERROR(XLOOKUP($A112,Assets!$A:$A,Assets!$I:$I,0),0),0,(MAX(0,MIN(IFERROR(XLOOKUP($A112,Assets!$A:$A,Assets!$I:$I,0),0),IF(OR(IFERROR(XLOOKUP($A112,Assets!$A:$A,Assets!$E:$E,""),"")="", $B112=""),0,DATEDIF(IFERROR(XLOOKUP($A112,Assets!$A:$A,Assets!$E:$E,""),""),EOMONTH($B112,0)+1,"m"))))),2,TRUE)),"")))</f>
        <v/>
      </c>
      <c r="H112" s="13">
        <f>IF($A112="","",MAX(0,IFERROR(XLOOKUP($A112,Assets!$A:$A,Assets!$F:$F,0),0)-$G112))</f>
        <v/>
      </c>
      <c r="I112" s="13">
        <f>IF($A112="","",($D112-$E112)-$H112)</f>
        <v/>
      </c>
      <c r="J112" s="12" t="n"/>
      <c r="K112" s="12" t="n"/>
    </row>
    <row r="113">
      <c r="A113" s="12" t="n"/>
      <c r="B113" s="14" t="n"/>
      <c r="C113" s="12" t="n"/>
      <c r="D113" s="13" t="n"/>
      <c r="E113" s="13" t="n"/>
      <c r="F113" s="13">
        <f>IF($A113="","",IFERROR(XLOOKUP($A113,Assets!$A:$A,Assets!$F:$F,""),""))</f>
        <v/>
      </c>
      <c r="G113" s="13">
        <f>IF($A113="","",IF(IFERROR(XLOOKUP($A113,Assets!$A:$A,Assets!$J:$J,""),"")="SL",(MAX(0,MIN(IFERROR(XLOOKUP($A113,Assets!$A:$A,Assets!$I:$I,0),0),IF(OR(IFERROR(XLOOKUP($A113,Assets!$A:$A,Assets!$E:$E,""),"")="", $B113=""),0,DATEDIF(IFERROR(XLOOKUP($A113,Assets!$A:$A,Assets!$E:$E,""),""),EOMONTH($B113,0)+1,"m")))))*(IFERROR((IFERROR(XLOOKUP($A113,Assets!$A:$A,Assets!$F:$F,0),0)-IFERROR(XLOOKUP($A113,Assets!$A:$A,Assets!$G:$G,0),0))/IFERROR(XLOOKUP($A113,Assets!$A:$A,Assets!$I:$I,0),0),0)),IF(IFERROR(XLOOKUP($A113,Assets!$A:$A,Assets!$J:$J,""),"")="DDB",IF((MAX(0,MIN(IFERROR(XLOOKUP($A113,Assets!$A:$A,Assets!$I:$I,0),0),IF(OR(IFERROR(XLOOKUP($A113,Assets!$A:$A,Assets!$E:$E,""),"")="", $B113=""),0,DATEDIF(IFERROR(XLOOKUP($A113,Assets!$A:$A,Assets!$E:$E,""),""),EOMONTH($B113,0)+1,"m")))))=0,0,VDB(IFERROR(XLOOKUP($A113,Assets!$A:$A,Assets!$F:$F,0),0),IFERROR(XLOOKUP($A113,Assets!$A:$A,Assets!$G:$G,0),0),IFERROR(XLOOKUP($A113,Assets!$A:$A,Assets!$I:$I,0),0),0,(MAX(0,MIN(IFERROR(XLOOKUP($A113,Assets!$A:$A,Assets!$I:$I,0),0),IF(OR(IFERROR(XLOOKUP($A113,Assets!$A:$A,Assets!$E:$E,""),"")="", $B113=""),0,DATEDIF(IFERROR(XLOOKUP($A113,Assets!$A:$A,Assets!$E:$E,""),""),EOMONTH($B113,0)+1,"m"))))),2,TRUE)),"")))</f>
        <v/>
      </c>
      <c r="H113" s="13">
        <f>IF($A113="","",MAX(0,IFERROR(XLOOKUP($A113,Assets!$A:$A,Assets!$F:$F,0),0)-$G113))</f>
        <v/>
      </c>
      <c r="I113" s="13">
        <f>IF($A113="","",($D113-$E113)-$H113)</f>
        <v/>
      </c>
      <c r="J113" s="12" t="n"/>
      <c r="K113" s="12" t="n"/>
    </row>
    <row r="114">
      <c r="A114" s="12" t="n"/>
      <c r="B114" s="14" t="n"/>
      <c r="C114" s="12" t="n"/>
      <c r="D114" s="13" t="n"/>
      <c r="E114" s="13" t="n"/>
      <c r="F114" s="13">
        <f>IF($A114="","",IFERROR(XLOOKUP($A114,Assets!$A:$A,Assets!$F:$F,""),""))</f>
        <v/>
      </c>
      <c r="G114" s="13">
        <f>IF($A114="","",IF(IFERROR(XLOOKUP($A114,Assets!$A:$A,Assets!$J:$J,""),"")="SL",(MAX(0,MIN(IFERROR(XLOOKUP($A114,Assets!$A:$A,Assets!$I:$I,0),0),IF(OR(IFERROR(XLOOKUP($A114,Assets!$A:$A,Assets!$E:$E,""),"")="", $B114=""),0,DATEDIF(IFERROR(XLOOKUP($A114,Assets!$A:$A,Assets!$E:$E,""),""),EOMONTH($B114,0)+1,"m")))))*(IFERROR((IFERROR(XLOOKUP($A114,Assets!$A:$A,Assets!$F:$F,0),0)-IFERROR(XLOOKUP($A114,Assets!$A:$A,Assets!$G:$G,0),0))/IFERROR(XLOOKUP($A114,Assets!$A:$A,Assets!$I:$I,0),0),0)),IF(IFERROR(XLOOKUP($A114,Assets!$A:$A,Assets!$J:$J,""),"")="DDB",IF((MAX(0,MIN(IFERROR(XLOOKUP($A114,Assets!$A:$A,Assets!$I:$I,0),0),IF(OR(IFERROR(XLOOKUP($A114,Assets!$A:$A,Assets!$E:$E,""),"")="", $B114=""),0,DATEDIF(IFERROR(XLOOKUP($A114,Assets!$A:$A,Assets!$E:$E,""),""),EOMONTH($B114,0)+1,"m")))))=0,0,VDB(IFERROR(XLOOKUP($A114,Assets!$A:$A,Assets!$F:$F,0),0),IFERROR(XLOOKUP($A114,Assets!$A:$A,Assets!$G:$G,0),0),IFERROR(XLOOKUP($A114,Assets!$A:$A,Assets!$I:$I,0),0),0,(MAX(0,MIN(IFERROR(XLOOKUP($A114,Assets!$A:$A,Assets!$I:$I,0),0),IF(OR(IFERROR(XLOOKUP($A114,Assets!$A:$A,Assets!$E:$E,""),"")="", $B114=""),0,DATEDIF(IFERROR(XLOOKUP($A114,Assets!$A:$A,Assets!$E:$E,""),""),EOMONTH($B114,0)+1,"m"))))),2,TRUE)),"")))</f>
        <v/>
      </c>
      <c r="H114" s="13">
        <f>IF($A114="","",MAX(0,IFERROR(XLOOKUP($A114,Assets!$A:$A,Assets!$F:$F,0),0)-$G114))</f>
        <v/>
      </c>
      <c r="I114" s="13">
        <f>IF($A114="","",($D114-$E114)-$H114)</f>
        <v/>
      </c>
      <c r="J114" s="12" t="n"/>
      <c r="K114" s="12" t="n"/>
    </row>
    <row r="115">
      <c r="A115" s="12" t="n"/>
      <c r="B115" s="14" t="n"/>
      <c r="C115" s="12" t="n"/>
      <c r="D115" s="13" t="n"/>
      <c r="E115" s="13" t="n"/>
      <c r="F115" s="13">
        <f>IF($A115="","",IFERROR(XLOOKUP($A115,Assets!$A:$A,Assets!$F:$F,""),""))</f>
        <v/>
      </c>
      <c r="G115" s="13">
        <f>IF($A115="","",IF(IFERROR(XLOOKUP($A115,Assets!$A:$A,Assets!$J:$J,""),"")="SL",(MAX(0,MIN(IFERROR(XLOOKUP($A115,Assets!$A:$A,Assets!$I:$I,0),0),IF(OR(IFERROR(XLOOKUP($A115,Assets!$A:$A,Assets!$E:$E,""),"")="", $B115=""),0,DATEDIF(IFERROR(XLOOKUP($A115,Assets!$A:$A,Assets!$E:$E,""),""),EOMONTH($B115,0)+1,"m")))))*(IFERROR((IFERROR(XLOOKUP($A115,Assets!$A:$A,Assets!$F:$F,0),0)-IFERROR(XLOOKUP($A115,Assets!$A:$A,Assets!$G:$G,0),0))/IFERROR(XLOOKUP($A115,Assets!$A:$A,Assets!$I:$I,0),0),0)),IF(IFERROR(XLOOKUP($A115,Assets!$A:$A,Assets!$J:$J,""),"")="DDB",IF((MAX(0,MIN(IFERROR(XLOOKUP($A115,Assets!$A:$A,Assets!$I:$I,0),0),IF(OR(IFERROR(XLOOKUP($A115,Assets!$A:$A,Assets!$E:$E,""),"")="", $B115=""),0,DATEDIF(IFERROR(XLOOKUP($A115,Assets!$A:$A,Assets!$E:$E,""),""),EOMONTH($B115,0)+1,"m")))))=0,0,VDB(IFERROR(XLOOKUP($A115,Assets!$A:$A,Assets!$F:$F,0),0),IFERROR(XLOOKUP($A115,Assets!$A:$A,Assets!$G:$G,0),0),IFERROR(XLOOKUP($A115,Assets!$A:$A,Assets!$I:$I,0),0),0,(MAX(0,MIN(IFERROR(XLOOKUP($A115,Assets!$A:$A,Assets!$I:$I,0),0),IF(OR(IFERROR(XLOOKUP($A115,Assets!$A:$A,Assets!$E:$E,""),"")="", $B115=""),0,DATEDIF(IFERROR(XLOOKUP($A115,Assets!$A:$A,Assets!$E:$E,""),""),EOMONTH($B115,0)+1,"m"))))),2,TRUE)),"")))</f>
        <v/>
      </c>
      <c r="H115" s="13">
        <f>IF($A115="","",MAX(0,IFERROR(XLOOKUP($A115,Assets!$A:$A,Assets!$F:$F,0),0)-$G115))</f>
        <v/>
      </c>
      <c r="I115" s="13">
        <f>IF($A115="","",($D115-$E115)-$H115)</f>
        <v/>
      </c>
      <c r="J115" s="12" t="n"/>
      <c r="K115" s="12" t="n"/>
    </row>
    <row r="116">
      <c r="A116" s="12" t="n"/>
      <c r="B116" s="14" t="n"/>
      <c r="C116" s="12" t="n"/>
      <c r="D116" s="13" t="n"/>
      <c r="E116" s="13" t="n"/>
      <c r="F116" s="13">
        <f>IF($A116="","",IFERROR(XLOOKUP($A116,Assets!$A:$A,Assets!$F:$F,""),""))</f>
        <v/>
      </c>
      <c r="G116" s="13">
        <f>IF($A116="","",IF(IFERROR(XLOOKUP($A116,Assets!$A:$A,Assets!$J:$J,""),"")="SL",(MAX(0,MIN(IFERROR(XLOOKUP($A116,Assets!$A:$A,Assets!$I:$I,0),0),IF(OR(IFERROR(XLOOKUP($A116,Assets!$A:$A,Assets!$E:$E,""),"")="", $B116=""),0,DATEDIF(IFERROR(XLOOKUP($A116,Assets!$A:$A,Assets!$E:$E,""),""),EOMONTH($B116,0)+1,"m")))))*(IFERROR((IFERROR(XLOOKUP($A116,Assets!$A:$A,Assets!$F:$F,0),0)-IFERROR(XLOOKUP($A116,Assets!$A:$A,Assets!$G:$G,0),0))/IFERROR(XLOOKUP($A116,Assets!$A:$A,Assets!$I:$I,0),0),0)),IF(IFERROR(XLOOKUP($A116,Assets!$A:$A,Assets!$J:$J,""),"")="DDB",IF((MAX(0,MIN(IFERROR(XLOOKUP($A116,Assets!$A:$A,Assets!$I:$I,0),0),IF(OR(IFERROR(XLOOKUP($A116,Assets!$A:$A,Assets!$E:$E,""),"")="", $B116=""),0,DATEDIF(IFERROR(XLOOKUP($A116,Assets!$A:$A,Assets!$E:$E,""),""),EOMONTH($B116,0)+1,"m")))))=0,0,VDB(IFERROR(XLOOKUP($A116,Assets!$A:$A,Assets!$F:$F,0),0),IFERROR(XLOOKUP($A116,Assets!$A:$A,Assets!$G:$G,0),0),IFERROR(XLOOKUP($A116,Assets!$A:$A,Assets!$I:$I,0),0),0,(MAX(0,MIN(IFERROR(XLOOKUP($A116,Assets!$A:$A,Assets!$I:$I,0),0),IF(OR(IFERROR(XLOOKUP($A116,Assets!$A:$A,Assets!$E:$E,""),"")="", $B116=""),0,DATEDIF(IFERROR(XLOOKUP($A116,Assets!$A:$A,Assets!$E:$E,""),""),EOMONTH($B116,0)+1,"m"))))),2,TRUE)),"")))</f>
        <v/>
      </c>
      <c r="H116" s="13">
        <f>IF($A116="","",MAX(0,IFERROR(XLOOKUP($A116,Assets!$A:$A,Assets!$F:$F,0),0)-$G116))</f>
        <v/>
      </c>
      <c r="I116" s="13">
        <f>IF($A116="","",($D116-$E116)-$H116)</f>
        <v/>
      </c>
      <c r="J116" s="12" t="n"/>
      <c r="K116" s="12" t="n"/>
    </row>
    <row r="117">
      <c r="A117" s="12" t="n"/>
      <c r="B117" s="14" t="n"/>
      <c r="C117" s="12" t="n"/>
      <c r="D117" s="13" t="n"/>
      <c r="E117" s="13" t="n"/>
      <c r="F117" s="13">
        <f>IF($A117="","",IFERROR(XLOOKUP($A117,Assets!$A:$A,Assets!$F:$F,""),""))</f>
        <v/>
      </c>
      <c r="G117" s="13">
        <f>IF($A117="","",IF(IFERROR(XLOOKUP($A117,Assets!$A:$A,Assets!$J:$J,""),"")="SL",(MAX(0,MIN(IFERROR(XLOOKUP($A117,Assets!$A:$A,Assets!$I:$I,0),0),IF(OR(IFERROR(XLOOKUP($A117,Assets!$A:$A,Assets!$E:$E,""),"")="", $B117=""),0,DATEDIF(IFERROR(XLOOKUP($A117,Assets!$A:$A,Assets!$E:$E,""),""),EOMONTH($B117,0)+1,"m")))))*(IFERROR((IFERROR(XLOOKUP($A117,Assets!$A:$A,Assets!$F:$F,0),0)-IFERROR(XLOOKUP($A117,Assets!$A:$A,Assets!$G:$G,0),0))/IFERROR(XLOOKUP($A117,Assets!$A:$A,Assets!$I:$I,0),0),0)),IF(IFERROR(XLOOKUP($A117,Assets!$A:$A,Assets!$J:$J,""),"")="DDB",IF((MAX(0,MIN(IFERROR(XLOOKUP($A117,Assets!$A:$A,Assets!$I:$I,0),0),IF(OR(IFERROR(XLOOKUP($A117,Assets!$A:$A,Assets!$E:$E,""),"")="", $B117=""),0,DATEDIF(IFERROR(XLOOKUP($A117,Assets!$A:$A,Assets!$E:$E,""),""),EOMONTH($B117,0)+1,"m")))))=0,0,VDB(IFERROR(XLOOKUP($A117,Assets!$A:$A,Assets!$F:$F,0),0),IFERROR(XLOOKUP($A117,Assets!$A:$A,Assets!$G:$G,0),0),IFERROR(XLOOKUP($A117,Assets!$A:$A,Assets!$I:$I,0),0),0,(MAX(0,MIN(IFERROR(XLOOKUP($A117,Assets!$A:$A,Assets!$I:$I,0),0),IF(OR(IFERROR(XLOOKUP($A117,Assets!$A:$A,Assets!$E:$E,""),"")="", $B117=""),0,DATEDIF(IFERROR(XLOOKUP($A117,Assets!$A:$A,Assets!$E:$E,""),""),EOMONTH($B117,0)+1,"m"))))),2,TRUE)),"")))</f>
        <v/>
      </c>
      <c r="H117" s="13">
        <f>IF($A117="","",MAX(0,IFERROR(XLOOKUP($A117,Assets!$A:$A,Assets!$F:$F,0),0)-$G117))</f>
        <v/>
      </c>
      <c r="I117" s="13">
        <f>IF($A117="","",($D117-$E117)-$H117)</f>
        <v/>
      </c>
      <c r="J117" s="12" t="n"/>
      <c r="K117" s="12" t="n"/>
    </row>
    <row r="118">
      <c r="A118" s="12" t="n"/>
      <c r="B118" s="14" t="n"/>
      <c r="C118" s="12" t="n"/>
      <c r="D118" s="13" t="n"/>
      <c r="E118" s="13" t="n"/>
      <c r="F118" s="13">
        <f>IF($A118="","",IFERROR(XLOOKUP($A118,Assets!$A:$A,Assets!$F:$F,""),""))</f>
        <v/>
      </c>
      <c r="G118" s="13">
        <f>IF($A118="","",IF(IFERROR(XLOOKUP($A118,Assets!$A:$A,Assets!$J:$J,""),"")="SL",(MAX(0,MIN(IFERROR(XLOOKUP($A118,Assets!$A:$A,Assets!$I:$I,0),0),IF(OR(IFERROR(XLOOKUP($A118,Assets!$A:$A,Assets!$E:$E,""),"")="", $B118=""),0,DATEDIF(IFERROR(XLOOKUP($A118,Assets!$A:$A,Assets!$E:$E,""),""),EOMONTH($B118,0)+1,"m")))))*(IFERROR((IFERROR(XLOOKUP($A118,Assets!$A:$A,Assets!$F:$F,0),0)-IFERROR(XLOOKUP($A118,Assets!$A:$A,Assets!$G:$G,0),0))/IFERROR(XLOOKUP($A118,Assets!$A:$A,Assets!$I:$I,0),0),0)),IF(IFERROR(XLOOKUP($A118,Assets!$A:$A,Assets!$J:$J,""),"")="DDB",IF((MAX(0,MIN(IFERROR(XLOOKUP($A118,Assets!$A:$A,Assets!$I:$I,0),0),IF(OR(IFERROR(XLOOKUP($A118,Assets!$A:$A,Assets!$E:$E,""),"")="", $B118=""),0,DATEDIF(IFERROR(XLOOKUP($A118,Assets!$A:$A,Assets!$E:$E,""),""),EOMONTH($B118,0)+1,"m")))))=0,0,VDB(IFERROR(XLOOKUP($A118,Assets!$A:$A,Assets!$F:$F,0),0),IFERROR(XLOOKUP($A118,Assets!$A:$A,Assets!$G:$G,0),0),IFERROR(XLOOKUP($A118,Assets!$A:$A,Assets!$I:$I,0),0),0,(MAX(0,MIN(IFERROR(XLOOKUP($A118,Assets!$A:$A,Assets!$I:$I,0),0),IF(OR(IFERROR(XLOOKUP($A118,Assets!$A:$A,Assets!$E:$E,""),"")="", $B118=""),0,DATEDIF(IFERROR(XLOOKUP($A118,Assets!$A:$A,Assets!$E:$E,""),""),EOMONTH($B118,0)+1,"m"))))),2,TRUE)),"")))</f>
        <v/>
      </c>
      <c r="H118" s="13">
        <f>IF($A118="","",MAX(0,IFERROR(XLOOKUP($A118,Assets!$A:$A,Assets!$F:$F,0),0)-$G118))</f>
        <v/>
      </c>
      <c r="I118" s="13">
        <f>IF($A118="","",($D118-$E118)-$H118)</f>
        <v/>
      </c>
      <c r="J118" s="12" t="n"/>
      <c r="K118" s="12" t="n"/>
    </row>
    <row r="119">
      <c r="A119" s="12" t="n"/>
      <c r="B119" s="14" t="n"/>
      <c r="C119" s="12" t="n"/>
      <c r="D119" s="13" t="n"/>
      <c r="E119" s="13" t="n"/>
      <c r="F119" s="13">
        <f>IF($A119="","",IFERROR(XLOOKUP($A119,Assets!$A:$A,Assets!$F:$F,""),""))</f>
        <v/>
      </c>
      <c r="G119" s="13">
        <f>IF($A119="","",IF(IFERROR(XLOOKUP($A119,Assets!$A:$A,Assets!$J:$J,""),"")="SL",(MAX(0,MIN(IFERROR(XLOOKUP($A119,Assets!$A:$A,Assets!$I:$I,0),0),IF(OR(IFERROR(XLOOKUP($A119,Assets!$A:$A,Assets!$E:$E,""),"")="", $B119=""),0,DATEDIF(IFERROR(XLOOKUP($A119,Assets!$A:$A,Assets!$E:$E,""),""),EOMONTH($B119,0)+1,"m")))))*(IFERROR((IFERROR(XLOOKUP($A119,Assets!$A:$A,Assets!$F:$F,0),0)-IFERROR(XLOOKUP($A119,Assets!$A:$A,Assets!$G:$G,0),0))/IFERROR(XLOOKUP($A119,Assets!$A:$A,Assets!$I:$I,0),0),0)),IF(IFERROR(XLOOKUP($A119,Assets!$A:$A,Assets!$J:$J,""),"")="DDB",IF((MAX(0,MIN(IFERROR(XLOOKUP($A119,Assets!$A:$A,Assets!$I:$I,0),0),IF(OR(IFERROR(XLOOKUP($A119,Assets!$A:$A,Assets!$E:$E,""),"")="", $B119=""),0,DATEDIF(IFERROR(XLOOKUP($A119,Assets!$A:$A,Assets!$E:$E,""),""),EOMONTH($B119,0)+1,"m")))))=0,0,VDB(IFERROR(XLOOKUP($A119,Assets!$A:$A,Assets!$F:$F,0),0),IFERROR(XLOOKUP($A119,Assets!$A:$A,Assets!$G:$G,0),0),IFERROR(XLOOKUP($A119,Assets!$A:$A,Assets!$I:$I,0),0),0,(MAX(0,MIN(IFERROR(XLOOKUP($A119,Assets!$A:$A,Assets!$I:$I,0),0),IF(OR(IFERROR(XLOOKUP($A119,Assets!$A:$A,Assets!$E:$E,""),"")="", $B119=""),0,DATEDIF(IFERROR(XLOOKUP($A119,Assets!$A:$A,Assets!$E:$E,""),""),EOMONTH($B119,0)+1,"m"))))),2,TRUE)),"")))</f>
        <v/>
      </c>
      <c r="H119" s="13">
        <f>IF($A119="","",MAX(0,IFERROR(XLOOKUP($A119,Assets!$A:$A,Assets!$F:$F,0),0)-$G119))</f>
        <v/>
      </c>
      <c r="I119" s="13">
        <f>IF($A119="","",($D119-$E119)-$H119)</f>
        <v/>
      </c>
      <c r="J119" s="12" t="n"/>
      <c r="K119" s="12" t="n"/>
    </row>
    <row r="120">
      <c r="A120" s="12" t="n"/>
      <c r="B120" s="14" t="n"/>
      <c r="C120" s="12" t="n"/>
      <c r="D120" s="13" t="n"/>
      <c r="E120" s="13" t="n"/>
      <c r="F120" s="13">
        <f>IF($A120="","",IFERROR(XLOOKUP($A120,Assets!$A:$A,Assets!$F:$F,""),""))</f>
        <v/>
      </c>
      <c r="G120" s="13">
        <f>IF($A120="","",IF(IFERROR(XLOOKUP($A120,Assets!$A:$A,Assets!$J:$J,""),"")="SL",(MAX(0,MIN(IFERROR(XLOOKUP($A120,Assets!$A:$A,Assets!$I:$I,0),0),IF(OR(IFERROR(XLOOKUP($A120,Assets!$A:$A,Assets!$E:$E,""),"")="", $B120=""),0,DATEDIF(IFERROR(XLOOKUP($A120,Assets!$A:$A,Assets!$E:$E,""),""),EOMONTH($B120,0)+1,"m")))))*(IFERROR((IFERROR(XLOOKUP($A120,Assets!$A:$A,Assets!$F:$F,0),0)-IFERROR(XLOOKUP($A120,Assets!$A:$A,Assets!$G:$G,0),0))/IFERROR(XLOOKUP($A120,Assets!$A:$A,Assets!$I:$I,0),0),0)),IF(IFERROR(XLOOKUP($A120,Assets!$A:$A,Assets!$J:$J,""),"")="DDB",IF((MAX(0,MIN(IFERROR(XLOOKUP($A120,Assets!$A:$A,Assets!$I:$I,0),0),IF(OR(IFERROR(XLOOKUP($A120,Assets!$A:$A,Assets!$E:$E,""),"")="", $B120=""),0,DATEDIF(IFERROR(XLOOKUP($A120,Assets!$A:$A,Assets!$E:$E,""),""),EOMONTH($B120,0)+1,"m")))))=0,0,VDB(IFERROR(XLOOKUP($A120,Assets!$A:$A,Assets!$F:$F,0),0),IFERROR(XLOOKUP($A120,Assets!$A:$A,Assets!$G:$G,0),0),IFERROR(XLOOKUP($A120,Assets!$A:$A,Assets!$I:$I,0),0),0,(MAX(0,MIN(IFERROR(XLOOKUP($A120,Assets!$A:$A,Assets!$I:$I,0),0),IF(OR(IFERROR(XLOOKUP($A120,Assets!$A:$A,Assets!$E:$E,""),"")="", $B120=""),0,DATEDIF(IFERROR(XLOOKUP($A120,Assets!$A:$A,Assets!$E:$E,""),""),EOMONTH($B120,0)+1,"m"))))),2,TRUE)),"")))</f>
        <v/>
      </c>
      <c r="H120" s="13">
        <f>IF($A120="","",MAX(0,IFERROR(XLOOKUP($A120,Assets!$A:$A,Assets!$F:$F,0),0)-$G120))</f>
        <v/>
      </c>
      <c r="I120" s="13">
        <f>IF($A120="","",($D120-$E120)-$H120)</f>
        <v/>
      </c>
      <c r="J120" s="12" t="n"/>
      <c r="K120" s="12" t="n"/>
    </row>
    <row r="121">
      <c r="A121" s="12" t="n"/>
      <c r="B121" s="14" t="n"/>
      <c r="C121" s="12" t="n"/>
      <c r="D121" s="13" t="n"/>
      <c r="E121" s="13" t="n"/>
      <c r="F121" s="13">
        <f>IF($A121="","",IFERROR(XLOOKUP($A121,Assets!$A:$A,Assets!$F:$F,""),""))</f>
        <v/>
      </c>
      <c r="G121" s="13">
        <f>IF($A121="","",IF(IFERROR(XLOOKUP($A121,Assets!$A:$A,Assets!$J:$J,""),"")="SL",(MAX(0,MIN(IFERROR(XLOOKUP($A121,Assets!$A:$A,Assets!$I:$I,0),0),IF(OR(IFERROR(XLOOKUP($A121,Assets!$A:$A,Assets!$E:$E,""),"")="", $B121=""),0,DATEDIF(IFERROR(XLOOKUP($A121,Assets!$A:$A,Assets!$E:$E,""),""),EOMONTH($B121,0)+1,"m")))))*(IFERROR((IFERROR(XLOOKUP($A121,Assets!$A:$A,Assets!$F:$F,0),0)-IFERROR(XLOOKUP($A121,Assets!$A:$A,Assets!$G:$G,0),0))/IFERROR(XLOOKUP($A121,Assets!$A:$A,Assets!$I:$I,0),0),0)),IF(IFERROR(XLOOKUP($A121,Assets!$A:$A,Assets!$J:$J,""),"")="DDB",IF((MAX(0,MIN(IFERROR(XLOOKUP($A121,Assets!$A:$A,Assets!$I:$I,0),0),IF(OR(IFERROR(XLOOKUP($A121,Assets!$A:$A,Assets!$E:$E,""),"")="", $B121=""),0,DATEDIF(IFERROR(XLOOKUP($A121,Assets!$A:$A,Assets!$E:$E,""),""),EOMONTH($B121,0)+1,"m")))))=0,0,VDB(IFERROR(XLOOKUP($A121,Assets!$A:$A,Assets!$F:$F,0),0),IFERROR(XLOOKUP($A121,Assets!$A:$A,Assets!$G:$G,0),0),IFERROR(XLOOKUP($A121,Assets!$A:$A,Assets!$I:$I,0),0),0,(MAX(0,MIN(IFERROR(XLOOKUP($A121,Assets!$A:$A,Assets!$I:$I,0),0),IF(OR(IFERROR(XLOOKUP($A121,Assets!$A:$A,Assets!$E:$E,""),"")="", $B121=""),0,DATEDIF(IFERROR(XLOOKUP($A121,Assets!$A:$A,Assets!$E:$E,""),""),EOMONTH($B121,0)+1,"m"))))),2,TRUE)),"")))</f>
        <v/>
      </c>
      <c r="H121" s="13">
        <f>IF($A121="","",MAX(0,IFERROR(XLOOKUP($A121,Assets!$A:$A,Assets!$F:$F,0),0)-$G121))</f>
        <v/>
      </c>
      <c r="I121" s="13">
        <f>IF($A121="","",($D121-$E121)-$H121)</f>
        <v/>
      </c>
      <c r="J121" s="12" t="n"/>
      <c r="K121" s="12" t="n"/>
    </row>
    <row r="122">
      <c r="A122" s="12" t="n"/>
      <c r="B122" s="14" t="n"/>
      <c r="C122" s="12" t="n"/>
      <c r="D122" s="13" t="n"/>
      <c r="E122" s="13" t="n"/>
      <c r="F122" s="13">
        <f>IF($A122="","",IFERROR(XLOOKUP($A122,Assets!$A:$A,Assets!$F:$F,""),""))</f>
        <v/>
      </c>
      <c r="G122" s="13">
        <f>IF($A122="","",IF(IFERROR(XLOOKUP($A122,Assets!$A:$A,Assets!$J:$J,""),"")="SL",(MAX(0,MIN(IFERROR(XLOOKUP($A122,Assets!$A:$A,Assets!$I:$I,0),0),IF(OR(IFERROR(XLOOKUP($A122,Assets!$A:$A,Assets!$E:$E,""),"")="", $B122=""),0,DATEDIF(IFERROR(XLOOKUP($A122,Assets!$A:$A,Assets!$E:$E,""),""),EOMONTH($B122,0)+1,"m")))))*(IFERROR((IFERROR(XLOOKUP($A122,Assets!$A:$A,Assets!$F:$F,0),0)-IFERROR(XLOOKUP($A122,Assets!$A:$A,Assets!$G:$G,0),0))/IFERROR(XLOOKUP($A122,Assets!$A:$A,Assets!$I:$I,0),0),0)),IF(IFERROR(XLOOKUP($A122,Assets!$A:$A,Assets!$J:$J,""),"")="DDB",IF((MAX(0,MIN(IFERROR(XLOOKUP($A122,Assets!$A:$A,Assets!$I:$I,0),0),IF(OR(IFERROR(XLOOKUP($A122,Assets!$A:$A,Assets!$E:$E,""),"")="", $B122=""),0,DATEDIF(IFERROR(XLOOKUP($A122,Assets!$A:$A,Assets!$E:$E,""),""),EOMONTH($B122,0)+1,"m")))))=0,0,VDB(IFERROR(XLOOKUP($A122,Assets!$A:$A,Assets!$F:$F,0),0),IFERROR(XLOOKUP($A122,Assets!$A:$A,Assets!$G:$G,0),0),IFERROR(XLOOKUP($A122,Assets!$A:$A,Assets!$I:$I,0),0),0,(MAX(0,MIN(IFERROR(XLOOKUP($A122,Assets!$A:$A,Assets!$I:$I,0),0),IF(OR(IFERROR(XLOOKUP($A122,Assets!$A:$A,Assets!$E:$E,""),"")="", $B122=""),0,DATEDIF(IFERROR(XLOOKUP($A122,Assets!$A:$A,Assets!$E:$E,""),""),EOMONTH($B122,0)+1,"m"))))),2,TRUE)),"")))</f>
        <v/>
      </c>
      <c r="H122" s="13">
        <f>IF($A122="","",MAX(0,IFERROR(XLOOKUP($A122,Assets!$A:$A,Assets!$F:$F,0),0)-$G122))</f>
        <v/>
      </c>
      <c r="I122" s="13">
        <f>IF($A122="","",($D122-$E122)-$H122)</f>
        <v/>
      </c>
      <c r="J122" s="12" t="n"/>
      <c r="K122" s="12" t="n"/>
    </row>
    <row r="123">
      <c r="A123" s="12" t="n"/>
      <c r="B123" s="14" t="n"/>
      <c r="C123" s="12" t="n"/>
      <c r="D123" s="13" t="n"/>
      <c r="E123" s="13" t="n"/>
      <c r="F123" s="13">
        <f>IF($A123="","",IFERROR(XLOOKUP($A123,Assets!$A:$A,Assets!$F:$F,""),""))</f>
        <v/>
      </c>
      <c r="G123" s="13">
        <f>IF($A123="","",IF(IFERROR(XLOOKUP($A123,Assets!$A:$A,Assets!$J:$J,""),"")="SL",(MAX(0,MIN(IFERROR(XLOOKUP($A123,Assets!$A:$A,Assets!$I:$I,0),0),IF(OR(IFERROR(XLOOKUP($A123,Assets!$A:$A,Assets!$E:$E,""),"")="", $B123=""),0,DATEDIF(IFERROR(XLOOKUP($A123,Assets!$A:$A,Assets!$E:$E,""),""),EOMONTH($B123,0)+1,"m")))))*(IFERROR((IFERROR(XLOOKUP($A123,Assets!$A:$A,Assets!$F:$F,0),0)-IFERROR(XLOOKUP($A123,Assets!$A:$A,Assets!$G:$G,0),0))/IFERROR(XLOOKUP($A123,Assets!$A:$A,Assets!$I:$I,0),0),0)),IF(IFERROR(XLOOKUP($A123,Assets!$A:$A,Assets!$J:$J,""),"")="DDB",IF((MAX(0,MIN(IFERROR(XLOOKUP($A123,Assets!$A:$A,Assets!$I:$I,0),0),IF(OR(IFERROR(XLOOKUP($A123,Assets!$A:$A,Assets!$E:$E,""),"")="", $B123=""),0,DATEDIF(IFERROR(XLOOKUP($A123,Assets!$A:$A,Assets!$E:$E,""),""),EOMONTH($B123,0)+1,"m")))))=0,0,VDB(IFERROR(XLOOKUP($A123,Assets!$A:$A,Assets!$F:$F,0),0),IFERROR(XLOOKUP($A123,Assets!$A:$A,Assets!$G:$G,0),0),IFERROR(XLOOKUP($A123,Assets!$A:$A,Assets!$I:$I,0),0),0,(MAX(0,MIN(IFERROR(XLOOKUP($A123,Assets!$A:$A,Assets!$I:$I,0),0),IF(OR(IFERROR(XLOOKUP($A123,Assets!$A:$A,Assets!$E:$E,""),"")="", $B123=""),0,DATEDIF(IFERROR(XLOOKUP($A123,Assets!$A:$A,Assets!$E:$E,""),""),EOMONTH($B123,0)+1,"m"))))),2,TRUE)),"")))</f>
        <v/>
      </c>
      <c r="H123" s="13">
        <f>IF($A123="","",MAX(0,IFERROR(XLOOKUP($A123,Assets!$A:$A,Assets!$F:$F,0),0)-$G123))</f>
        <v/>
      </c>
      <c r="I123" s="13">
        <f>IF($A123="","",($D123-$E123)-$H123)</f>
        <v/>
      </c>
      <c r="J123" s="12" t="n"/>
      <c r="K123" s="12" t="n"/>
    </row>
    <row r="124">
      <c r="A124" s="12" t="n"/>
      <c r="B124" s="14" t="n"/>
      <c r="C124" s="12" t="n"/>
      <c r="D124" s="13" t="n"/>
      <c r="E124" s="13" t="n"/>
      <c r="F124" s="13">
        <f>IF($A124="","",IFERROR(XLOOKUP($A124,Assets!$A:$A,Assets!$F:$F,""),""))</f>
        <v/>
      </c>
      <c r="G124" s="13">
        <f>IF($A124="","",IF(IFERROR(XLOOKUP($A124,Assets!$A:$A,Assets!$J:$J,""),"")="SL",(MAX(0,MIN(IFERROR(XLOOKUP($A124,Assets!$A:$A,Assets!$I:$I,0),0),IF(OR(IFERROR(XLOOKUP($A124,Assets!$A:$A,Assets!$E:$E,""),"")="", $B124=""),0,DATEDIF(IFERROR(XLOOKUP($A124,Assets!$A:$A,Assets!$E:$E,""),""),EOMONTH($B124,0)+1,"m")))))*(IFERROR((IFERROR(XLOOKUP($A124,Assets!$A:$A,Assets!$F:$F,0),0)-IFERROR(XLOOKUP($A124,Assets!$A:$A,Assets!$G:$G,0),0))/IFERROR(XLOOKUP($A124,Assets!$A:$A,Assets!$I:$I,0),0),0)),IF(IFERROR(XLOOKUP($A124,Assets!$A:$A,Assets!$J:$J,""),"")="DDB",IF((MAX(0,MIN(IFERROR(XLOOKUP($A124,Assets!$A:$A,Assets!$I:$I,0),0),IF(OR(IFERROR(XLOOKUP($A124,Assets!$A:$A,Assets!$E:$E,""),"")="", $B124=""),0,DATEDIF(IFERROR(XLOOKUP($A124,Assets!$A:$A,Assets!$E:$E,""),""),EOMONTH($B124,0)+1,"m")))))=0,0,VDB(IFERROR(XLOOKUP($A124,Assets!$A:$A,Assets!$F:$F,0),0),IFERROR(XLOOKUP($A124,Assets!$A:$A,Assets!$G:$G,0),0),IFERROR(XLOOKUP($A124,Assets!$A:$A,Assets!$I:$I,0),0),0,(MAX(0,MIN(IFERROR(XLOOKUP($A124,Assets!$A:$A,Assets!$I:$I,0),0),IF(OR(IFERROR(XLOOKUP($A124,Assets!$A:$A,Assets!$E:$E,""),"")="", $B124=""),0,DATEDIF(IFERROR(XLOOKUP($A124,Assets!$A:$A,Assets!$E:$E,""),""),EOMONTH($B124,0)+1,"m"))))),2,TRUE)),"")))</f>
        <v/>
      </c>
      <c r="H124" s="13">
        <f>IF($A124="","",MAX(0,IFERROR(XLOOKUP($A124,Assets!$A:$A,Assets!$F:$F,0),0)-$G124))</f>
        <v/>
      </c>
      <c r="I124" s="13">
        <f>IF($A124="","",($D124-$E124)-$H124)</f>
        <v/>
      </c>
      <c r="J124" s="12" t="n"/>
      <c r="K124" s="12" t="n"/>
    </row>
    <row r="125">
      <c r="A125" s="12" t="n"/>
      <c r="B125" s="14" t="n"/>
      <c r="C125" s="12" t="n"/>
      <c r="D125" s="13" t="n"/>
      <c r="E125" s="13" t="n"/>
      <c r="F125" s="13">
        <f>IF($A125="","",IFERROR(XLOOKUP($A125,Assets!$A:$A,Assets!$F:$F,""),""))</f>
        <v/>
      </c>
      <c r="G125" s="13">
        <f>IF($A125="","",IF(IFERROR(XLOOKUP($A125,Assets!$A:$A,Assets!$J:$J,""),"")="SL",(MAX(0,MIN(IFERROR(XLOOKUP($A125,Assets!$A:$A,Assets!$I:$I,0),0),IF(OR(IFERROR(XLOOKUP($A125,Assets!$A:$A,Assets!$E:$E,""),"")="", $B125=""),0,DATEDIF(IFERROR(XLOOKUP($A125,Assets!$A:$A,Assets!$E:$E,""),""),EOMONTH($B125,0)+1,"m")))))*(IFERROR((IFERROR(XLOOKUP($A125,Assets!$A:$A,Assets!$F:$F,0),0)-IFERROR(XLOOKUP($A125,Assets!$A:$A,Assets!$G:$G,0),0))/IFERROR(XLOOKUP($A125,Assets!$A:$A,Assets!$I:$I,0),0),0)),IF(IFERROR(XLOOKUP($A125,Assets!$A:$A,Assets!$J:$J,""),"")="DDB",IF((MAX(0,MIN(IFERROR(XLOOKUP($A125,Assets!$A:$A,Assets!$I:$I,0),0),IF(OR(IFERROR(XLOOKUP($A125,Assets!$A:$A,Assets!$E:$E,""),"")="", $B125=""),0,DATEDIF(IFERROR(XLOOKUP($A125,Assets!$A:$A,Assets!$E:$E,""),""),EOMONTH($B125,0)+1,"m")))))=0,0,VDB(IFERROR(XLOOKUP($A125,Assets!$A:$A,Assets!$F:$F,0),0),IFERROR(XLOOKUP($A125,Assets!$A:$A,Assets!$G:$G,0),0),IFERROR(XLOOKUP($A125,Assets!$A:$A,Assets!$I:$I,0),0),0,(MAX(0,MIN(IFERROR(XLOOKUP($A125,Assets!$A:$A,Assets!$I:$I,0),0),IF(OR(IFERROR(XLOOKUP($A125,Assets!$A:$A,Assets!$E:$E,""),"")="", $B125=""),0,DATEDIF(IFERROR(XLOOKUP($A125,Assets!$A:$A,Assets!$E:$E,""),""),EOMONTH($B125,0)+1,"m"))))),2,TRUE)),"")))</f>
        <v/>
      </c>
      <c r="H125" s="13">
        <f>IF($A125="","",MAX(0,IFERROR(XLOOKUP($A125,Assets!$A:$A,Assets!$F:$F,0),0)-$G125))</f>
        <v/>
      </c>
      <c r="I125" s="13">
        <f>IF($A125="","",($D125-$E125)-$H125)</f>
        <v/>
      </c>
      <c r="J125" s="12" t="n"/>
      <c r="K125" s="12" t="n"/>
    </row>
    <row r="126">
      <c r="A126" s="12" t="n"/>
      <c r="B126" s="14" t="n"/>
      <c r="C126" s="12" t="n"/>
      <c r="D126" s="13" t="n"/>
      <c r="E126" s="13" t="n"/>
      <c r="F126" s="13">
        <f>IF($A126="","",IFERROR(XLOOKUP($A126,Assets!$A:$A,Assets!$F:$F,""),""))</f>
        <v/>
      </c>
      <c r="G126" s="13">
        <f>IF($A126="","",IF(IFERROR(XLOOKUP($A126,Assets!$A:$A,Assets!$J:$J,""),"")="SL",(MAX(0,MIN(IFERROR(XLOOKUP($A126,Assets!$A:$A,Assets!$I:$I,0),0),IF(OR(IFERROR(XLOOKUP($A126,Assets!$A:$A,Assets!$E:$E,""),"")="", $B126=""),0,DATEDIF(IFERROR(XLOOKUP($A126,Assets!$A:$A,Assets!$E:$E,""),""),EOMONTH($B126,0)+1,"m")))))*(IFERROR((IFERROR(XLOOKUP($A126,Assets!$A:$A,Assets!$F:$F,0),0)-IFERROR(XLOOKUP($A126,Assets!$A:$A,Assets!$G:$G,0),0))/IFERROR(XLOOKUP($A126,Assets!$A:$A,Assets!$I:$I,0),0),0)),IF(IFERROR(XLOOKUP($A126,Assets!$A:$A,Assets!$J:$J,""),"")="DDB",IF((MAX(0,MIN(IFERROR(XLOOKUP($A126,Assets!$A:$A,Assets!$I:$I,0),0),IF(OR(IFERROR(XLOOKUP($A126,Assets!$A:$A,Assets!$E:$E,""),"")="", $B126=""),0,DATEDIF(IFERROR(XLOOKUP($A126,Assets!$A:$A,Assets!$E:$E,""),""),EOMONTH($B126,0)+1,"m")))))=0,0,VDB(IFERROR(XLOOKUP($A126,Assets!$A:$A,Assets!$F:$F,0),0),IFERROR(XLOOKUP($A126,Assets!$A:$A,Assets!$G:$G,0),0),IFERROR(XLOOKUP($A126,Assets!$A:$A,Assets!$I:$I,0),0),0,(MAX(0,MIN(IFERROR(XLOOKUP($A126,Assets!$A:$A,Assets!$I:$I,0),0),IF(OR(IFERROR(XLOOKUP($A126,Assets!$A:$A,Assets!$E:$E,""),"")="", $B126=""),0,DATEDIF(IFERROR(XLOOKUP($A126,Assets!$A:$A,Assets!$E:$E,""),""),EOMONTH($B126,0)+1,"m"))))),2,TRUE)),"")))</f>
        <v/>
      </c>
      <c r="H126" s="13">
        <f>IF($A126="","",MAX(0,IFERROR(XLOOKUP($A126,Assets!$A:$A,Assets!$F:$F,0),0)-$G126))</f>
        <v/>
      </c>
      <c r="I126" s="13">
        <f>IF($A126="","",($D126-$E126)-$H126)</f>
        <v/>
      </c>
      <c r="J126" s="12" t="n"/>
      <c r="K126" s="12" t="n"/>
    </row>
    <row r="127">
      <c r="A127" s="12" t="n"/>
      <c r="B127" s="14" t="n"/>
      <c r="C127" s="12" t="n"/>
      <c r="D127" s="13" t="n"/>
      <c r="E127" s="13" t="n"/>
      <c r="F127" s="13">
        <f>IF($A127="","",IFERROR(XLOOKUP($A127,Assets!$A:$A,Assets!$F:$F,""),""))</f>
        <v/>
      </c>
      <c r="G127" s="13">
        <f>IF($A127="","",IF(IFERROR(XLOOKUP($A127,Assets!$A:$A,Assets!$J:$J,""),"")="SL",(MAX(0,MIN(IFERROR(XLOOKUP($A127,Assets!$A:$A,Assets!$I:$I,0),0),IF(OR(IFERROR(XLOOKUP($A127,Assets!$A:$A,Assets!$E:$E,""),"")="", $B127=""),0,DATEDIF(IFERROR(XLOOKUP($A127,Assets!$A:$A,Assets!$E:$E,""),""),EOMONTH($B127,0)+1,"m")))))*(IFERROR((IFERROR(XLOOKUP($A127,Assets!$A:$A,Assets!$F:$F,0),0)-IFERROR(XLOOKUP($A127,Assets!$A:$A,Assets!$G:$G,0),0))/IFERROR(XLOOKUP($A127,Assets!$A:$A,Assets!$I:$I,0),0),0)),IF(IFERROR(XLOOKUP($A127,Assets!$A:$A,Assets!$J:$J,""),"")="DDB",IF((MAX(0,MIN(IFERROR(XLOOKUP($A127,Assets!$A:$A,Assets!$I:$I,0),0),IF(OR(IFERROR(XLOOKUP($A127,Assets!$A:$A,Assets!$E:$E,""),"")="", $B127=""),0,DATEDIF(IFERROR(XLOOKUP($A127,Assets!$A:$A,Assets!$E:$E,""),""),EOMONTH($B127,0)+1,"m")))))=0,0,VDB(IFERROR(XLOOKUP($A127,Assets!$A:$A,Assets!$F:$F,0),0),IFERROR(XLOOKUP($A127,Assets!$A:$A,Assets!$G:$G,0),0),IFERROR(XLOOKUP($A127,Assets!$A:$A,Assets!$I:$I,0),0),0,(MAX(0,MIN(IFERROR(XLOOKUP($A127,Assets!$A:$A,Assets!$I:$I,0),0),IF(OR(IFERROR(XLOOKUP($A127,Assets!$A:$A,Assets!$E:$E,""),"")="", $B127=""),0,DATEDIF(IFERROR(XLOOKUP($A127,Assets!$A:$A,Assets!$E:$E,""),""),EOMONTH($B127,0)+1,"m"))))),2,TRUE)),"")))</f>
        <v/>
      </c>
      <c r="H127" s="13">
        <f>IF($A127="","",MAX(0,IFERROR(XLOOKUP($A127,Assets!$A:$A,Assets!$F:$F,0),0)-$G127))</f>
        <v/>
      </c>
      <c r="I127" s="13">
        <f>IF($A127="","",($D127-$E127)-$H127)</f>
        <v/>
      </c>
      <c r="J127" s="12" t="n"/>
      <c r="K127" s="12" t="n"/>
    </row>
    <row r="128">
      <c r="A128" s="12" t="n"/>
      <c r="B128" s="14" t="n"/>
      <c r="C128" s="12" t="n"/>
      <c r="D128" s="13" t="n"/>
      <c r="E128" s="13" t="n"/>
      <c r="F128" s="13">
        <f>IF($A128="","",IFERROR(XLOOKUP($A128,Assets!$A:$A,Assets!$F:$F,""),""))</f>
        <v/>
      </c>
      <c r="G128" s="13">
        <f>IF($A128="","",IF(IFERROR(XLOOKUP($A128,Assets!$A:$A,Assets!$J:$J,""),"")="SL",(MAX(0,MIN(IFERROR(XLOOKUP($A128,Assets!$A:$A,Assets!$I:$I,0),0),IF(OR(IFERROR(XLOOKUP($A128,Assets!$A:$A,Assets!$E:$E,""),"")="", $B128=""),0,DATEDIF(IFERROR(XLOOKUP($A128,Assets!$A:$A,Assets!$E:$E,""),""),EOMONTH($B128,0)+1,"m")))))*(IFERROR((IFERROR(XLOOKUP($A128,Assets!$A:$A,Assets!$F:$F,0),0)-IFERROR(XLOOKUP($A128,Assets!$A:$A,Assets!$G:$G,0),0))/IFERROR(XLOOKUP($A128,Assets!$A:$A,Assets!$I:$I,0),0),0)),IF(IFERROR(XLOOKUP($A128,Assets!$A:$A,Assets!$J:$J,""),"")="DDB",IF((MAX(0,MIN(IFERROR(XLOOKUP($A128,Assets!$A:$A,Assets!$I:$I,0),0),IF(OR(IFERROR(XLOOKUP($A128,Assets!$A:$A,Assets!$E:$E,""),"")="", $B128=""),0,DATEDIF(IFERROR(XLOOKUP($A128,Assets!$A:$A,Assets!$E:$E,""),""),EOMONTH($B128,0)+1,"m")))))=0,0,VDB(IFERROR(XLOOKUP($A128,Assets!$A:$A,Assets!$F:$F,0),0),IFERROR(XLOOKUP($A128,Assets!$A:$A,Assets!$G:$G,0),0),IFERROR(XLOOKUP($A128,Assets!$A:$A,Assets!$I:$I,0),0),0,(MAX(0,MIN(IFERROR(XLOOKUP($A128,Assets!$A:$A,Assets!$I:$I,0),0),IF(OR(IFERROR(XLOOKUP($A128,Assets!$A:$A,Assets!$E:$E,""),"")="", $B128=""),0,DATEDIF(IFERROR(XLOOKUP($A128,Assets!$A:$A,Assets!$E:$E,""),""),EOMONTH($B128,0)+1,"m"))))),2,TRUE)),"")))</f>
        <v/>
      </c>
      <c r="H128" s="13">
        <f>IF($A128="","",MAX(0,IFERROR(XLOOKUP($A128,Assets!$A:$A,Assets!$F:$F,0),0)-$G128))</f>
        <v/>
      </c>
      <c r="I128" s="13">
        <f>IF($A128="","",($D128-$E128)-$H128)</f>
        <v/>
      </c>
      <c r="J128" s="12" t="n"/>
      <c r="K128" s="12" t="n"/>
    </row>
    <row r="129">
      <c r="A129" s="12" t="n"/>
      <c r="B129" s="14" t="n"/>
      <c r="C129" s="12" t="n"/>
      <c r="D129" s="13" t="n"/>
      <c r="E129" s="13" t="n"/>
      <c r="F129" s="13">
        <f>IF($A129="","",IFERROR(XLOOKUP($A129,Assets!$A:$A,Assets!$F:$F,""),""))</f>
        <v/>
      </c>
      <c r="G129" s="13">
        <f>IF($A129="","",IF(IFERROR(XLOOKUP($A129,Assets!$A:$A,Assets!$J:$J,""),"")="SL",(MAX(0,MIN(IFERROR(XLOOKUP($A129,Assets!$A:$A,Assets!$I:$I,0),0),IF(OR(IFERROR(XLOOKUP($A129,Assets!$A:$A,Assets!$E:$E,""),"")="", $B129=""),0,DATEDIF(IFERROR(XLOOKUP($A129,Assets!$A:$A,Assets!$E:$E,""),""),EOMONTH($B129,0)+1,"m")))))*(IFERROR((IFERROR(XLOOKUP($A129,Assets!$A:$A,Assets!$F:$F,0),0)-IFERROR(XLOOKUP($A129,Assets!$A:$A,Assets!$G:$G,0),0))/IFERROR(XLOOKUP($A129,Assets!$A:$A,Assets!$I:$I,0),0),0)),IF(IFERROR(XLOOKUP($A129,Assets!$A:$A,Assets!$J:$J,""),"")="DDB",IF((MAX(0,MIN(IFERROR(XLOOKUP($A129,Assets!$A:$A,Assets!$I:$I,0),0),IF(OR(IFERROR(XLOOKUP($A129,Assets!$A:$A,Assets!$E:$E,""),"")="", $B129=""),0,DATEDIF(IFERROR(XLOOKUP($A129,Assets!$A:$A,Assets!$E:$E,""),""),EOMONTH($B129,0)+1,"m")))))=0,0,VDB(IFERROR(XLOOKUP($A129,Assets!$A:$A,Assets!$F:$F,0),0),IFERROR(XLOOKUP($A129,Assets!$A:$A,Assets!$G:$G,0),0),IFERROR(XLOOKUP($A129,Assets!$A:$A,Assets!$I:$I,0),0),0,(MAX(0,MIN(IFERROR(XLOOKUP($A129,Assets!$A:$A,Assets!$I:$I,0),0),IF(OR(IFERROR(XLOOKUP($A129,Assets!$A:$A,Assets!$E:$E,""),"")="", $B129=""),0,DATEDIF(IFERROR(XLOOKUP($A129,Assets!$A:$A,Assets!$E:$E,""),""),EOMONTH($B129,0)+1,"m"))))),2,TRUE)),"")))</f>
        <v/>
      </c>
      <c r="H129" s="13">
        <f>IF($A129="","",MAX(0,IFERROR(XLOOKUP($A129,Assets!$A:$A,Assets!$F:$F,0),0)-$G129))</f>
        <v/>
      </c>
      <c r="I129" s="13">
        <f>IF($A129="","",($D129-$E129)-$H129)</f>
        <v/>
      </c>
      <c r="J129" s="12" t="n"/>
      <c r="K129" s="12" t="n"/>
    </row>
    <row r="130">
      <c r="A130" s="12" t="n"/>
      <c r="B130" s="14" t="n"/>
      <c r="C130" s="12" t="n"/>
      <c r="D130" s="13" t="n"/>
      <c r="E130" s="13" t="n"/>
      <c r="F130" s="13">
        <f>IF($A130="","",IFERROR(XLOOKUP($A130,Assets!$A:$A,Assets!$F:$F,""),""))</f>
        <v/>
      </c>
      <c r="G130" s="13">
        <f>IF($A130="","",IF(IFERROR(XLOOKUP($A130,Assets!$A:$A,Assets!$J:$J,""),"")="SL",(MAX(0,MIN(IFERROR(XLOOKUP($A130,Assets!$A:$A,Assets!$I:$I,0),0),IF(OR(IFERROR(XLOOKUP($A130,Assets!$A:$A,Assets!$E:$E,""),"")="", $B130=""),0,DATEDIF(IFERROR(XLOOKUP($A130,Assets!$A:$A,Assets!$E:$E,""),""),EOMONTH($B130,0)+1,"m")))))*(IFERROR((IFERROR(XLOOKUP($A130,Assets!$A:$A,Assets!$F:$F,0),0)-IFERROR(XLOOKUP($A130,Assets!$A:$A,Assets!$G:$G,0),0))/IFERROR(XLOOKUP($A130,Assets!$A:$A,Assets!$I:$I,0),0),0)),IF(IFERROR(XLOOKUP($A130,Assets!$A:$A,Assets!$J:$J,""),"")="DDB",IF((MAX(0,MIN(IFERROR(XLOOKUP($A130,Assets!$A:$A,Assets!$I:$I,0),0),IF(OR(IFERROR(XLOOKUP($A130,Assets!$A:$A,Assets!$E:$E,""),"")="", $B130=""),0,DATEDIF(IFERROR(XLOOKUP($A130,Assets!$A:$A,Assets!$E:$E,""),""),EOMONTH($B130,0)+1,"m")))))=0,0,VDB(IFERROR(XLOOKUP($A130,Assets!$A:$A,Assets!$F:$F,0),0),IFERROR(XLOOKUP($A130,Assets!$A:$A,Assets!$G:$G,0),0),IFERROR(XLOOKUP($A130,Assets!$A:$A,Assets!$I:$I,0),0),0,(MAX(0,MIN(IFERROR(XLOOKUP($A130,Assets!$A:$A,Assets!$I:$I,0),0),IF(OR(IFERROR(XLOOKUP($A130,Assets!$A:$A,Assets!$E:$E,""),"")="", $B130=""),0,DATEDIF(IFERROR(XLOOKUP($A130,Assets!$A:$A,Assets!$E:$E,""),""),EOMONTH($B130,0)+1,"m"))))),2,TRUE)),"")))</f>
        <v/>
      </c>
      <c r="H130" s="13">
        <f>IF($A130="","",MAX(0,IFERROR(XLOOKUP($A130,Assets!$A:$A,Assets!$F:$F,0),0)-$G130))</f>
        <v/>
      </c>
      <c r="I130" s="13">
        <f>IF($A130="","",($D130-$E130)-$H130)</f>
        <v/>
      </c>
      <c r="J130" s="12" t="n"/>
      <c r="K130" s="12" t="n"/>
    </row>
    <row r="131">
      <c r="A131" s="12" t="n"/>
      <c r="B131" s="14" t="n"/>
      <c r="C131" s="12" t="n"/>
      <c r="D131" s="13" t="n"/>
      <c r="E131" s="13" t="n"/>
      <c r="F131" s="13">
        <f>IF($A131="","",IFERROR(XLOOKUP($A131,Assets!$A:$A,Assets!$F:$F,""),""))</f>
        <v/>
      </c>
      <c r="G131" s="13">
        <f>IF($A131="","",IF(IFERROR(XLOOKUP($A131,Assets!$A:$A,Assets!$J:$J,""),"")="SL",(MAX(0,MIN(IFERROR(XLOOKUP($A131,Assets!$A:$A,Assets!$I:$I,0),0),IF(OR(IFERROR(XLOOKUP($A131,Assets!$A:$A,Assets!$E:$E,""),"")="", $B131=""),0,DATEDIF(IFERROR(XLOOKUP($A131,Assets!$A:$A,Assets!$E:$E,""),""),EOMONTH($B131,0)+1,"m")))))*(IFERROR((IFERROR(XLOOKUP($A131,Assets!$A:$A,Assets!$F:$F,0),0)-IFERROR(XLOOKUP($A131,Assets!$A:$A,Assets!$G:$G,0),0))/IFERROR(XLOOKUP($A131,Assets!$A:$A,Assets!$I:$I,0),0),0)),IF(IFERROR(XLOOKUP($A131,Assets!$A:$A,Assets!$J:$J,""),"")="DDB",IF((MAX(0,MIN(IFERROR(XLOOKUP($A131,Assets!$A:$A,Assets!$I:$I,0),0),IF(OR(IFERROR(XLOOKUP($A131,Assets!$A:$A,Assets!$E:$E,""),"")="", $B131=""),0,DATEDIF(IFERROR(XLOOKUP($A131,Assets!$A:$A,Assets!$E:$E,""),""),EOMONTH($B131,0)+1,"m")))))=0,0,VDB(IFERROR(XLOOKUP($A131,Assets!$A:$A,Assets!$F:$F,0),0),IFERROR(XLOOKUP($A131,Assets!$A:$A,Assets!$G:$G,0),0),IFERROR(XLOOKUP($A131,Assets!$A:$A,Assets!$I:$I,0),0),0,(MAX(0,MIN(IFERROR(XLOOKUP($A131,Assets!$A:$A,Assets!$I:$I,0),0),IF(OR(IFERROR(XLOOKUP($A131,Assets!$A:$A,Assets!$E:$E,""),"")="", $B131=""),0,DATEDIF(IFERROR(XLOOKUP($A131,Assets!$A:$A,Assets!$E:$E,""),""),EOMONTH($B131,0)+1,"m"))))),2,TRUE)),"")))</f>
        <v/>
      </c>
      <c r="H131" s="13">
        <f>IF($A131="","",MAX(0,IFERROR(XLOOKUP($A131,Assets!$A:$A,Assets!$F:$F,0),0)-$G131))</f>
        <v/>
      </c>
      <c r="I131" s="13">
        <f>IF($A131="","",($D131-$E131)-$H131)</f>
        <v/>
      </c>
      <c r="J131" s="12" t="n"/>
      <c r="K131" s="12" t="n"/>
    </row>
    <row r="132">
      <c r="A132" s="12" t="n"/>
      <c r="B132" s="14" t="n"/>
      <c r="C132" s="12" t="n"/>
      <c r="D132" s="13" t="n"/>
      <c r="E132" s="13" t="n"/>
      <c r="F132" s="13">
        <f>IF($A132="","",IFERROR(XLOOKUP($A132,Assets!$A:$A,Assets!$F:$F,""),""))</f>
        <v/>
      </c>
      <c r="G132" s="13">
        <f>IF($A132="","",IF(IFERROR(XLOOKUP($A132,Assets!$A:$A,Assets!$J:$J,""),"")="SL",(MAX(0,MIN(IFERROR(XLOOKUP($A132,Assets!$A:$A,Assets!$I:$I,0),0),IF(OR(IFERROR(XLOOKUP($A132,Assets!$A:$A,Assets!$E:$E,""),"")="", $B132=""),0,DATEDIF(IFERROR(XLOOKUP($A132,Assets!$A:$A,Assets!$E:$E,""),""),EOMONTH($B132,0)+1,"m")))))*(IFERROR((IFERROR(XLOOKUP($A132,Assets!$A:$A,Assets!$F:$F,0),0)-IFERROR(XLOOKUP($A132,Assets!$A:$A,Assets!$G:$G,0),0))/IFERROR(XLOOKUP($A132,Assets!$A:$A,Assets!$I:$I,0),0),0)),IF(IFERROR(XLOOKUP($A132,Assets!$A:$A,Assets!$J:$J,""),"")="DDB",IF((MAX(0,MIN(IFERROR(XLOOKUP($A132,Assets!$A:$A,Assets!$I:$I,0),0),IF(OR(IFERROR(XLOOKUP($A132,Assets!$A:$A,Assets!$E:$E,""),"")="", $B132=""),0,DATEDIF(IFERROR(XLOOKUP($A132,Assets!$A:$A,Assets!$E:$E,""),""),EOMONTH($B132,0)+1,"m")))))=0,0,VDB(IFERROR(XLOOKUP($A132,Assets!$A:$A,Assets!$F:$F,0),0),IFERROR(XLOOKUP($A132,Assets!$A:$A,Assets!$G:$G,0),0),IFERROR(XLOOKUP($A132,Assets!$A:$A,Assets!$I:$I,0),0),0,(MAX(0,MIN(IFERROR(XLOOKUP($A132,Assets!$A:$A,Assets!$I:$I,0),0),IF(OR(IFERROR(XLOOKUP($A132,Assets!$A:$A,Assets!$E:$E,""),"")="", $B132=""),0,DATEDIF(IFERROR(XLOOKUP($A132,Assets!$A:$A,Assets!$E:$E,""),""),EOMONTH($B132,0)+1,"m"))))),2,TRUE)),"")))</f>
        <v/>
      </c>
      <c r="H132" s="13">
        <f>IF($A132="","",MAX(0,IFERROR(XLOOKUP($A132,Assets!$A:$A,Assets!$F:$F,0),0)-$G132))</f>
        <v/>
      </c>
      <c r="I132" s="13">
        <f>IF($A132="","",($D132-$E132)-$H132)</f>
        <v/>
      </c>
      <c r="J132" s="12" t="n"/>
      <c r="K132" s="12" t="n"/>
    </row>
    <row r="133">
      <c r="A133" s="12" t="n"/>
      <c r="B133" s="14" t="n"/>
      <c r="C133" s="12" t="n"/>
      <c r="D133" s="13" t="n"/>
      <c r="E133" s="13" t="n"/>
      <c r="F133" s="13">
        <f>IF($A133="","",IFERROR(XLOOKUP($A133,Assets!$A:$A,Assets!$F:$F,""),""))</f>
        <v/>
      </c>
      <c r="G133" s="13">
        <f>IF($A133="","",IF(IFERROR(XLOOKUP($A133,Assets!$A:$A,Assets!$J:$J,""),"")="SL",(MAX(0,MIN(IFERROR(XLOOKUP($A133,Assets!$A:$A,Assets!$I:$I,0),0),IF(OR(IFERROR(XLOOKUP($A133,Assets!$A:$A,Assets!$E:$E,""),"")="", $B133=""),0,DATEDIF(IFERROR(XLOOKUP($A133,Assets!$A:$A,Assets!$E:$E,""),""),EOMONTH($B133,0)+1,"m")))))*(IFERROR((IFERROR(XLOOKUP($A133,Assets!$A:$A,Assets!$F:$F,0),0)-IFERROR(XLOOKUP($A133,Assets!$A:$A,Assets!$G:$G,0),0))/IFERROR(XLOOKUP($A133,Assets!$A:$A,Assets!$I:$I,0),0),0)),IF(IFERROR(XLOOKUP($A133,Assets!$A:$A,Assets!$J:$J,""),"")="DDB",IF((MAX(0,MIN(IFERROR(XLOOKUP($A133,Assets!$A:$A,Assets!$I:$I,0),0),IF(OR(IFERROR(XLOOKUP($A133,Assets!$A:$A,Assets!$E:$E,""),"")="", $B133=""),0,DATEDIF(IFERROR(XLOOKUP($A133,Assets!$A:$A,Assets!$E:$E,""),""),EOMONTH($B133,0)+1,"m")))))=0,0,VDB(IFERROR(XLOOKUP($A133,Assets!$A:$A,Assets!$F:$F,0),0),IFERROR(XLOOKUP($A133,Assets!$A:$A,Assets!$G:$G,0),0),IFERROR(XLOOKUP($A133,Assets!$A:$A,Assets!$I:$I,0),0),0,(MAX(0,MIN(IFERROR(XLOOKUP($A133,Assets!$A:$A,Assets!$I:$I,0),0),IF(OR(IFERROR(XLOOKUP($A133,Assets!$A:$A,Assets!$E:$E,""),"")="", $B133=""),0,DATEDIF(IFERROR(XLOOKUP($A133,Assets!$A:$A,Assets!$E:$E,""),""),EOMONTH($B133,0)+1,"m"))))),2,TRUE)),"")))</f>
        <v/>
      </c>
      <c r="H133" s="13">
        <f>IF($A133="","",MAX(0,IFERROR(XLOOKUP($A133,Assets!$A:$A,Assets!$F:$F,0),0)-$G133))</f>
        <v/>
      </c>
      <c r="I133" s="13">
        <f>IF($A133="","",($D133-$E133)-$H133)</f>
        <v/>
      </c>
      <c r="J133" s="12" t="n"/>
      <c r="K133" s="12" t="n"/>
    </row>
    <row r="134">
      <c r="A134" s="12" t="n"/>
      <c r="B134" s="14" t="n"/>
      <c r="C134" s="12" t="n"/>
      <c r="D134" s="13" t="n"/>
      <c r="E134" s="13" t="n"/>
      <c r="F134" s="13">
        <f>IF($A134="","",IFERROR(XLOOKUP($A134,Assets!$A:$A,Assets!$F:$F,""),""))</f>
        <v/>
      </c>
      <c r="G134" s="13">
        <f>IF($A134="","",IF(IFERROR(XLOOKUP($A134,Assets!$A:$A,Assets!$J:$J,""),"")="SL",(MAX(0,MIN(IFERROR(XLOOKUP($A134,Assets!$A:$A,Assets!$I:$I,0),0),IF(OR(IFERROR(XLOOKUP($A134,Assets!$A:$A,Assets!$E:$E,""),"")="", $B134=""),0,DATEDIF(IFERROR(XLOOKUP($A134,Assets!$A:$A,Assets!$E:$E,""),""),EOMONTH($B134,0)+1,"m")))))*(IFERROR((IFERROR(XLOOKUP($A134,Assets!$A:$A,Assets!$F:$F,0),0)-IFERROR(XLOOKUP($A134,Assets!$A:$A,Assets!$G:$G,0),0))/IFERROR(XLOOKUP($A134,Assets!$A:$A,Assets!$I:$I,0),0),0)),IF(IFERROR(XLOOKUP($A134,Assets!$A:$A,Assets!$J:$J,""),"")="DDB",IF((MAX(0,MIN(IFERROR(XLOOKUP($A134,Assets!$A:$A,Assets!$I:$I,0),0),IF(OR(IFERROR(XLOOKUP($A134,Assets!$A:$A,Assets!$E:$E,""),"")="", $B134=""),0,DATEDIF(IFERROR(XLOOKUP($A134,Assets!$A:$A,Assets!$E:$E,""),""),EOMONTH($B134,0)+1,"m")))))=0,0,VDB(IFERROR(XLOOKUP($A134,Assets!$A:$A,Assets!$F:$F,0),0),IFERROR(XLOOKUP($A134,Assets!$A:$A,Assets!$G:$G,0),0),IFERROR(XLOOKUP($A134,Assets!$A:$A,Assets!$I:$I,0),0),0,(MAX(0,MIN(IFERROR(XLOOKUP($A134,Assets!$A:$A,Assets!$I:$I,0),0),IF(OR(IFERROR(XLOOKUP($A134,Assets!$A:$A,Assets!$E:$E,""),"")="", $B134=""),0,DATEDIF(IFERROR(XLOOKUP($A134,Assets!$A:$A,Assets!$E:$E,""),""),EOMONTH($B134,0)+1,"m"))))),2,TRUE)),"")))</f>
        <v/>
      </c>
      <c r="H134" s="13">
        <f>IF($A134="","",MAX(0,IFERROR(XLOOKUP($A134,Assets!$A:$A,Assets!$F:$F,0),0)-$G134))</f>
        <v/>
      </c>
      <c r="I134" s="13">
        <f>IF($A134="","",($D134-$E134)-$H134)</f>
        <v/>
      </c>
      <c r="J134" s="12" t="n"/>
      <c r="K134" s="12" t="n"/>
    </row>
    <row r="135">
      <c r="A135" s="12" t="n"/>
      <c r="B135" s="14" t="n"/>
      <c r="C135" s="12" t="n"/>
      <c r="D135" s="13" t="n"/>
      <c r="E135" s="13" t="n"/>
      <c r="F135" s="13">
        <f>IF($A135="","",IFERROR(XLOOKUP($A135,Assets!$A:$A,Assets!$F:$F,""),""))</f>
        <v/>
      </c>
      <c r="G135" s="13">
        <f>IF($A135="","",IF(IFERROR(XLOOKUP($A135,Assets!$A:$A,Assets!$J:$J,""),"")="SL",(MAX(0,MIN(IFERROR(XLOOKUP($A135,Assets!$A:$A,Assets!$I:$I,0),0),IF(OR(IFERROR(XLOOKUP($A135,Assets!$A:$A,Assets!$E:$E,""),"")="", $B135=""),0,DATEDIF(IFERROR(XLOOKUP($A135,Assets!$A:$A,Assets!$E:$E,""),""),EOMONTH($B135,0)+1,"m")))))*(IFERROR((IFERROR(XLOOKUP($A135,Assets!$A:$A,Assets!$F:$F,0),0)-IFERROR(XLOOKUP($A135,Assets!$A:$A,Assets!$G:$G,0),0))/IFERROR(XLOOKUP($A135,Assets!$A:$A,Assets!$I:$I,0),0),0)),IF(IFERROR(XLOOKUP($A135,Assets!$A:$A,Assets!$J:$J,""),"")="DDB",IF((MAX(0,MIN(IFERROR(XLOOKUP($A135,Assets!$A:$A,Assets!$I:$I,0),0),IF(OR(IFERROR(XLOOKUP($A135,Assets!$A:$A,Assets!$E:$E,""),"")="", $B135=""),0,DATEDIF(IFERROR(XLOOKUP($A135,Assets!$A:$A,Assets!$E:$E,""),""),EOMONTH($B135,0)+1,"m")))))=0,0,VDB(IFERROR(XLOOKUP($A135,Assets!$A:$A,Assets!$F:$F,0),0),IFERROR(XLOOKUP($A135,Assets!$A:$A,Assets!$G:$G,0),0),IFERROR(XLOOKUP($A135,Assets!$A:$A,Assets!$I:$I,0),0),0,(MAX(0,MIN(IFERROR(XLOOKUP($A135,Assets!$A:$A,Assets!$I:$I,0),0),IF(OR(IFERROR(XLOOKUP($A135,Assets!$A:$A,Assets!$E:$E,""),"")="", $B135=""),0,DATEDIF(IFERROR(XLOOKUP($A135,Assets!$A:$A,Assets!$E:$E,""),""),EOMONTH($B135,0)+1,"m"))))),2,TRUE)),"")))</f>
        <v/>
      </c>
      <c r="H135" s="13">
        <f>IF($A135="","",MAX(0,IFERROR(XLOOKUP($A135,Assets!$A:$A,Assets!$F:$F,0),0)-$G135))</f>
        <v/>
      </c>
      <c r="I135" s="13">
        <f>IF($A135="","",($D135-$E135)-$H135)</f>
        <v/>
      </c>
      <c r="J135" s="12" t="n"/>
      <c r="K135" s="12" t="n"/>
    </row>
    <row r="136">
      <c r="A136" s="12" t="n"/>
      <c r="B136" s="14" t="n"/>
      <c r="C136" s="12" t="n"/>
      <c r="D136" s="13" t="n"/>
      <c r="E136" s="13" t="n"/>
      <c r="F136" s="13">
        <f>IF($A136="","",IFERROR(XLOOKUP($A136,Assets!$A:$A,Assets!$F:$F,""),""))</f>
        <v/>
      </c>
      <c r="G136" s="13">
        <f>IF($A136="","",IF(IFERROR(XLOOKUP($A136,Assets!$A:$A,Assets!$J:$J,""),"")="SL",(MAX(0,MIN(IFERROR(XLOOKUP($A136,Assets!$A:$A,Assets!$I:$I,0),0),IF(OR(IFERROR(XLOOKUP($A136,Assets!$A:$A,Assets!$E:$E,""),"")="", $B136=""),0,DATEDIF(IFERROR(XLOOKUP($A136,Assets!$A:$A,Assets!$E:$E,""),""),EOMONTH($B136,0)+1,"m")))))*(IFERROR((IFERROR(XLOOKUP($A136,Assets!$A:$A,Assets!$F:$F,0),0)-IFERROR(XLOOKUP($A136,Assets!$A:$A,Assets!$G:$G,0),0))/IFERROR(XLOOKUP($A136,Assets!$A:$A,Assets!$I:$I,0),0),0)),IF(IFERROR(XLOOKUP($A136,Assets!$A:$A,Assets!$J:$J,""),"")="DDB",IF((MAX(0,MIN(IFERROR(XLOOKUP($A136,Assets!$A:$A,Assets!$I:$I,0),0),IF(OR(IFERROR(XLOOKUP($A136,Assets!$A:$A,Assets!$E:$E,""),"")="", $B136=""),0,DATEDIF(IFERROR(XLOOKUP($A136,Assets!$A:$A,Assets!$E:$E,""),""),EOMONTH($B136,0)+1,"m")))))=0,0,VDB(IFERROR(XLOOKUP($A136,Assets!$A:$A,Assets!$F:$F,0),0),IFERROR(XLOOKUP($A136,Assets!$A:$A,Assets!$G:$G,0),0),IFERROR(XLOOKUP($A136,Assets!$A:$A,Assets!$I:$I,0),0),0,(MAX(0,MIN(IFERROR(XLOOKUP($A136,Assets!$A:$A,Assets!$I:$I,0),0),IF(OR(IFERROR(XLOOKUP($A136,Assets!$A:$A,Assets!$E:$E,""),"")="", $B136=""),0,DATEDIF(IFERROR(XLOOKUP($A136,Assets!$A:$A,Assets!$E:$E,""),""),EOMONTH($B136,0)+1,"m"))))),2,TRUE)),"")))</f>
        <v/>
      </c>
      <c r="H136" s="13">
        <f>IF($A136="","",MAX(0,IFERROR(XLOOKUP($A136,Assets!$A:$A,Assets!$F:$F,0),0)-$G136))</f>
        <v/>
      </c>
      <c r="I136" s="13">
        <f>IF($A136="","",($D136-$E136)-$H136)</f>
        <v/>
      </c>
      <c r="J136" s="12" t="n"/>
      <c r="K136" s="12" t="n"/>
    </row>
    <row r="137">
      <c r="A137" s="12" t="n"/>
      <c r="B137" s="14" t="n"/>
      <c r="C137" s="12" t="n"/>
      <c r="D137" s="13" t="n"/>
      <c r="E137" s="13" t="n"/>
      <c r="F137" s="13">
        <f>IF($A137="","",IFERROR(XLOOKUP($A137,Assets!$A:$A,Assets!$F:$F,""),""))</f>
        <v/>
      </c>
      <c r="G137" s="13">
        <f>IF($A137="","",IF(IFERROR(XLOOKUP($A137,Assets!$A:$A,Assets!$J:$J,""),"")="SL",(MAX(0,MIN(IFERROR(XLOOKUP($A137,Assets!$A:$A,Assets!$I:$I,0),0),IF(OR(IFERROR(XLOOKUP($A137,Assets!$A:$A,Assets!$E:$E,""),"")="", $B137=""),0,DATEDIF(IFERROR(XLOOKUP($A137,Assets!$A:$A,Assets!$E:$E,""),""),EOMONTH($B137,0)+1,"m")))))*(IFERROR((IFERROR(XLOOKUP($A137,Assets!$A:$A,Assets!$F:$F,0),0)-IFERROR(XLOOKUP($A137,Assets!$A:$A,Assets!$G:$G,0),0))/IFERROR(XLOOKUP($A137,Assets!$A:$A,Assets!$I:$I,0),0),0)),IF(IFERROR(XLOOKUP($A137,Assets!$A:$A,Assets!$J:$J,""),"")="DDB",IF((MAX(0,MIN(IFERROR(XLOOKUP($A137,Assets!$A:$A,Assets!$I:$I,0),0),IF(OR(IFERROR(XLOOKUP($A137,Assets!$A:$A,Assets!$E:$E,""),"")="", $B137=""),0,DATEDIF(IFERROR(XLOOKUP($A137,Assets!$A:$A,Assets!$E:$E,""),""),EOMONTH($B137,0)+1,"m")))))=0,0,VDB(IFERROR(XLOOKUP($A137,Assets!$A:$A,Assets!$F:$F,0),0),IFERROR(XLOOKUP($A137,Assets!$A:$A,Assets!$G:$G,0),0),IFERROR(XLOOKUP($A137,Assets!$A:$A,Assets!$I:$I,0),0),0,(MAX(0,MIN(IFERROR(XLOOKUP($A137,Assets!$A:$A,Assets!$I:$I,0),0),IF(OR(IFERROR(XLOOKUP($A137,Assets!$A:$A,Assets!$E:$E,""),"")="", $B137=""),0,DATEDIF(IFERROR(XLOOKUP($A137,Assets!$A:$A,Assets!$E:$E,""),""),EOMONTH($B137,0)+1,"m"))))),2,TRUE)),"")))</f>
        <v/>
      </c>
      <c r="H137" s="13">
        <f>IF($A137="","",MAX(0,IFERROR(XLOOKUP($A137,Assets!$A:$A,Assets!$F:$F,0),0)-$G137))</f>
        <v/>
      </c>
      <c r="I137" s="13">
        <f>IF($A137="","",($D137-$E137)-$H137)</f>
        <v/>
      </c>
      <c r="J137" s="12" t="n"/>
      <c r="K137" s="12" t="n"/>
    </row>
    <row r="138">
      <c r="A138" s="12" t="n"/>
      <c r="B138" s="14" t="n"/>
      <c r="C138" s="12" t="n"/>
      <c r="D138" s="13" t="n"/>
      <c r="E138" s="13" t="n"/>
      <c r="F138" s="13">
        <f>IF($A138="","",IFERROR(XLOOKUP($A138,Assets!$A:$A,Assets!$F:$F,""),""))</f>
        <v/>
      </c>
      <c r="G138" s="13">
        <f>IF($A138="","",IF(IFERROR(XLOOKUP($A138,Assets!$A:$A,Assets!$J:$J,""),"")="SL",(MAX(0,MIN(IFERROR(XLOOKUP($A138,Assets!$A:$A,Assets!$I:$I,0),0),IF(OR(IFERROR(XLOOKUP($A138,Assets!$A:$A,Assets!$E:$E,""),"")="", $B138=""),0,DATEDIF(IFERROR(XLOOKUP($A138,Assets!$A:$A,Assets!$E:$E,""),""),EOMONTH($B138,0)+1,"m")))))*(IFERROR((IFERROR(XLOOKUP($A138,Assets!$A:$A,Assets!$F:$F,0),0)-IFERROR(XLOOKUP($A138,Assets!$A:$A,Assets!$G:$G,0),0))/IFERROR(XLOOKUP($A138,Assets!$A:$A,Assets!$I:$I,0),0),0)),IF(IFERROR(XLOOKUP($A138,Assets!$A:$A,Assets!$J:$J,""),"")="DDB",IF((MAX(0,MIN(IFERROR(XLOOKUP($A138,Assets!$A:$A,Assets!$I:$I,0),0),IF(OR(IFERROR(XLOOKUP($A138,Assets!$A:$A,Assets!$E:$E,""),"")="", $B138=""),0,DATEDIF(IFERROR(XLOOKUP($A138,Assets!$A:$A,Assets!$E:$E,""),""),EOMONTH($B138,0)+1,"m")))))=0,0,VDB(IFERROR(XLOOKUP($A138,Assets!$A:$A,Assets!$F:$F,0),0),IFERROR(XLOOKUP($A138,Assets!$A:$A,Assets!$G:$G,0),0),IFERROR(XLOOKUP($A138,Assets!$A:$A,Assets!$I:$I,0),0),0,(MAX(0,MIN(IFERROR(XLOOKUP($A138,Assets!$A:$A,Assets!$I:$I,0),0),IF(OR(IFERROR(XLOOKUP($A138,Assets!$A:$A,Assets!$E:$E,""),"")="", $B138=""),0,DATEDIF(IFERROR(XLOOKUP($A138,Assets!$A:$A,Assets!$E:$E,""),""),EOMONTH($B138,0)+1,"m"))))),2,TRUE)),"")))</f>
        <v/>
      </c>
      <c r="H138" s="13">
        <f>IF($A138="","",MAX(0,IFERROR(XLOOKUP($A138,Assets!$A:$A,Assets!$F:$F,0),0)-$G138))</f>
        <v/>
      </c>
      <c r="I138" s="13">
        <f>IF($A138="","",($D138-$E138)-$H138)</f>
        <v/>
      </c>
      <c r="J138" s="12" t="n"/>
      <c r="K138" s="12" t="n"/>
    </row>
    <row r="139">
      <c r="A139" s="12" t="n"/>
      <c r="B139" s="14" t="n"/>
      <c r="C139" s="12" t="n"/>
      <c r="D139" s="13" t="n"/>
      <c r="E139" s="13" t="n"/>
      <c r="F139" s="13">
        <f>IF($A139="","",IFERROR(XLOOKUP($A139,Assets!$A:$A,Assets!$F:$F,""),""))</f>
        <v/>
      </c>
      <c r="G139" s="13">
        <f>IF($A139="","",IF(IFERROR(XLOOKUP($A139,Assets!$A:$A,Assets!$J:$J,""),"")="SL",(MAX(0,MIN(IFERROR(XLOOKUP($A139,Assets!$A:$A,Assets!$I:$I,0),0),IF(OR(IFERROR(XLOOKUP($A139,Assets!$A:$A,Assets!$E:$E,""),"")="", $B139=""),0,DATEDIF(IFERROR(XLOOKUP($A139,Assets!$A:$A,Assets!$E:$E,""),""),EOMONTH($B139,0)+1,"m")))))*(IFERROR((IFERROR(XLOOKUP($A139,Assets!$A:$A,Assets!$F:$F,0),0)-IFERROR(XLOOKUP($A139,Assets!$A:$A,Assets!$G:$G,0),0))/IFERROR(XLOOKUP($A139,Assets!$A:$A,Assets!$I:$I,0),0),0)),IF(IFERROR(XLOOKUP($A139,Assets!$A:$A,Assets!$J:$J,""),"")="DDB",IF((MAX(0,MIN(IFERROR(XLOOKUP($A139,Assets!$A:$A,Assets!$I:$I,0),0),IF(OR(IFERROR(XLOOKUP($A139,Assets!$A:$A,Assets!$E:$E,""),"")="", $B139=""),0,DATEDIF(IFERROR(XLOOKUP($A139,Assets!$A:$A,Assets!$E:$E,""),""),EOMONTH($B139,0)+1,"m")))))=0,0,VDB(IFERROR(XLOOKUP($A139,Assets!$A:$A,Assets!$F:$F,0),0),IFERROR(XLOOKUP($A139,Assets!$A:$A,Assets!$G:$G,0),0),IFERROR(XLOOKUP($A139,Assets!$A:$A,Assets!$I:$I,0),0),0,(MAX(0,MIN(IFERROR(XLOOKUP($A139,Assets!$A:$A,Assets!$I:$I,0),0),IF(OR(IFERROR(XLOOKUP($A139,Assets!$A:$A,Assets!$E:$E,""),"")="", $B139=""),0,DATEDIF(IFERROR(XLOOKUP($A139,Assets!$A:$A,Assets!$E:$E,""),""),EOMONTH($B139,0)+1,"m"))))),2,TRUE)),"")))</f>
        <v/>
      </c>
      <c r="H139" s="13">
        <f>IF($A139="","",MAX(0,IFERROR(XLOOKUP($A139,Assets!$A:$A,Assets!$F:$F,0),0)-$G139))</f>
        <v/>
      </c>
      <c r="I139" s="13">
        <f>IF($A139="","",($D139-$E139)-$H139)</f>
        <v/>
      </c>
      <c r="J139" s="12" t="n"/>
      <c r="K139" s="12" t="n"/>
    </row>
    <row r="140">
      <c r="A140" s="12" t="n"/>
      <c r="B140" s="14" t="n"/>
      <c r="C140" s="12" t="n"/>
      <c r="D140" s="13" t="n"/>
      <c r="E140" s="13" t="n"/>
      <c r="F140" s="13">
        <f>IF($A140="","",IFERROR(XLOOKUP($A140,Assets!$A:$A,Assets!$F:$F,""),""))</f>
        <v/>
      </c>
      <c r="G140" s="13">
        <f>IF($A140="","",IF(IFERROR(XLOOKUP($A140,Assets!$A:$A,Assets!$J:$J,""),"")="SL",(MAX(0,MIN(IFERROR(XLOOKUP($A140,Assets!$A:$A,Assets!$I:$I,0),0),IF(OR(IFERROR(XLOOKUP($A140,Assets!$A:$A,Assets!$E:$E,""),"")="", $B140=""),0,DATEDIF(IFERROR(XLOOKUP($A140,Assets!$A:$A,Assets!$E:$E,""),""),EOMONTH($B140,0)+1,"m")))))*(IFERROR((IFERROR(XLOOKUP($A140,Assets!$A:$A,Assets!$F:$F,0),0)-IFERROR(XLOOKUP($A140,Assets!$A:$A,Assets!$G:$G,0),0))/IFERROR(XLOOKUP($A140,Assets!$A:$A,Assets!$I:$I,0),0),0)),IF(IFERROR(XLOOKUP($A140,Assets!$A:$A,Assets!$J:$J,""),"")="DDB",IF((MAX(0,MIN(IFERROR(XLOOKUP($A140,Assets!$A:$A,Assets!$I:$I,0),0),IF(OR(IFERROR(XLOOKUP($A140,Assets!$A:$A,Assets!$E:$E,""),"")="", $B140=""),0,DATEDIF(IFERROR(XLOOKUP($A140,Assets!$A:$A,Assets!$E:$E,""),""),EOMONTH($B140,0)+1,"m")))))=0,0,VDB(IFERROR(XLOOKUP($A140,Assets!$A:$A,Assets!$F:$F,0),0),IFERROR(XLOOKUP($A140,Assets!$A:$A,Assets!$G:$G,0),0),IFERROR(XLOOKUP($A140,Assets!$A:$A,Assets!$I:$I,0),0),0,(MAX(0,MIN(IFERROR(XLOOKUP($A140,Assets!$A:$A,Assets!$I:$I,0),0),IF(OR(IFERROR(XLOOKUP($A140,Assets!$A:$A,Assets!$E:$E,""),"")="", $B140=""),0,DATEDIF(IFERROR(XLOOKUP($A140,Assets!$A:$A,Assets!$E:$E,""),""),EOMONTH($B140,0)+1,"m"))))),2,TRUE)),"")))</f>
        <v/>
      </c>
      <c r="H140" s="13">
        <f>IF($A140="","",MAX(0,IFERROR(XLOOKUP($A140,Assets!$A:$A,Assets!$F:$F,0),0)-$G140))</f>
        <v/>
      </c>
      <c r="I140" s="13">
        <f>IF($A140="","",($D140-$E140)-$H140)</f>
        <v/>
      </c>
      <c r="J140" s="12" t="n"/>
      <c r="K140" s="12" t="n"/>
    </row>
    <row r="141">
      <c r="A141" s="12" t="n"/>
      <c r="B141" s="14" t="n"/>
      <c r="C141" s="12" t="n"/>
      <c r="D141" s="13" t="n"/>
      <c r="E141" s="13" t="n"/>
      <c r="F141" s="13">
        <f>IF($A141="","",IFERROR(XLOOKUP($A141,Assets!$A:$A,Assets!$F:$F,""),""))</f>
        <v/>
      </c>
      <c r="G141" s="13">
        <f>IF($A141="","",IF(IFERROR(XLOOKUP($A141,Assets!$A:$A,Assets!$J:$J,""),"")="SL",(MAX(0,MIN(IFERROR(XLOOKUP($A141,Assets!$A:$A,Assets!$I:$I,0),0),IF(OR(IFERROR(XLOOKUP($A141,Assets!$A:$A,Assets!$E:$E,""),"")="", $B141=""),0,DATEDIF(IFERROR(XLOOKUP($A141,Assets!$A:$A,Assets!$E:$E,""),""),EOMONTH($B141,0)+1,"m")))))*(IFERROR((IFERROR(XLOOKUP($A141,Assets!$A:$A,Assets!$F:$F,0),0)-IFERROR(XLOOKUP($A141,Assets!$A:$A,Assets!$G:$G,0),0))/IFERROR(XLOOKUP($A141,Assets!$A:$A,Assets!$I:$I,0),0),0)),IF(IFERROR(XLOOKUP($A141,Assets!$A:$A,Assets!$J:$J,""),"")="DDB",IF((MAX(0,MIN(IFERROR(XLOOKUP($A141,Assets!$A:$A,Assets!$I:$I,0),0),IF(OR(IFERROR(XLOOKUP($A141,Assets!$A:$A,Assets!$E:$E,""),"")="", $B141=""),0,DATEDIF(IFERROR(XLOOKUP($A141,Assets!$A:$A,Assets!$E:$E,""),""),EOMONTH($B141,0)+1,"m")))))=0,0,VDB(IFERROR(XLOOKUP($A141,Assets!$A:$A,Assets!$F:$F,0),0),IFERROR(XLOOKUP($A141,Assets!$A:$A,Assets!$G:$G,0),0),IFERROR(XLOOKUP($A141,Assets!$A:$A,Assets!$I:$I,0),0),0,(MAX(0,MIN(IFERROR(XLOOKUP($A141,Assets!$A:$A,Assets!$I:$I,0),0),IF(OR(IFERROR(XLOOKUP($A141,Assets!$A:$A,Assets!$E:$E,""),"")="", $B141=""),0,DATEDIF(IFERROR(XLOOKUP($A141,Assets!$A:$A,Assets!$E:$E,""),""),EOMONTH($B141,0)+1,"m"))))),2,TRUE)),"")))</f>
        <v/>
      </c>
      <c r="H141" s="13">
        <f>IF($A141="","",MAX(0,IFERROR(XLOOKUP($A141,Assets!$A:$A,Assets!$F:$F,0),0)-$G141))</f>
        <v/>
      </c>
      <c r="I141" s="13">
        <f>IF($A141="","",($D141-$E141)-$H141)</f>
        <v/>
      </c>
      <c r="J141" s="12" t="n"/>
      <c r="K141" s="12" t="n"/>
    </row>
    <row r="142">
      <c r="A142" s="12" t="n"/>
      <c r="B142" s="14" t="n"/>
      <c r="C142" s="12" t="n"/>
      <c r="D142" s="13" t="n"/>
      <c r="E142" s="13" t="n"/>
      <c r="F142" s="13">
        <f>IF($A142="","",IFERROR(XLOOKUP($A142,Assets!$A:$A,Assets!$F:$F,""),""))</f>
        <v/>
      </c>
      <c r="G142" s="13">
        <f>IF($A142="","",IF(IFERROR(XLOOKUP($A142,Assets!$A:$A,Assets!$J:$J,""),"")="SL",(MAX(0,MIN(IFERROR(XLOOKUP($A142,Assets!$A:$A,Assets!$I:$I,0),0),IF(OR(IFERROR(XLOOKUP($A142,Assets!$A:$A,Assets!$E:$E,""),"")="", $B142=""),0,DATEDIF(IFERROR(XLOOKUP($A142,Assets!$A:$A,Assets!$E:$E,""),""),EOMONTH($B142,0)+1,"m")))))*(IFERROR((IFERROR(XLOOKUP($A142,Assets!$A:$A,Assets!$F:$F,0),0)-IFERROR(XLOOKUP($A142,Assets!$A:$A,Assets!$G:$G,0),0))/IFERROR(XLOOKUP($A142,Assets!$A:$A,Assets!$I:$I,0),0),0)),IF(IFERROR(XLOOKUP($A142,Assets!$A:$A,Assets!$J:$J,""),"")="DDB",IF((MAX(0,MIN(IFERROR(XLOOKUP($A142,Assets!$A:$A,Assets!$I:$I,0),0),IF(OR(IFERROR(XLOOKUP($A142,Assets!$A:$A,Assets!$E:$E,""),"")="", $B142=""),0,DATEDIF(IFERROR(XLOOKUP($A142,Assets!$A:$A,Assets!$E:$E,""),""),EOMONTH($B142,0)+1,"m")))))=0,0,VDB(IFERROR(XLOOKUP($A142,Assets!$A:$A,Assets!$F:$F,0),0),IFERROR(XLOOKUP($A142,Assets!$A:$A,Assets!$G:$G,0),0),IFERROR(XLOOKUP($A142,Assets!$A:$A,Assets!$I:$I,0),0),0,(MAX(0,MIN(IFERROR(XLOOKUP($A142,Assets!$A:$A,Assets!$I:$I,0),0),IF(OR(IFERROR(XLOOKUP($A142,Assets!$A:$A,Assets!$E:$E,""),"")="", $B142=""),0,DATEDIF(IFERROR(XLOOKUP($A142,Assets!$A:$A,Assets!$E:$E,""),""),EOMONTH($B142,0)+1,"m"))))),2,TRUE)),"")))</f>
        <v/>
      </c>
      <c r="H142" s="13">
        <f>IF($A142="","",MAX(0,IFERROR(XLOOKUP($A142,Assets!$A:$A,Assets!$F:$F,0),0)-$G142))</f>
        <v/>
      </c>
      <c r="I142" s="13">
        <f>IF($A142="","",($D142-$E142)-$H142)</f>
        <v/>
      </c>
      <c r="J142" s="12" t="n"/>
      <c r="K142" s="12" t="n"/>
    </row>
    <row r="143">
      <c r="A143" s="12" t="n"/>
      <c r="B143" s="14" t="n"/>
      <c r="C143" s="12" t="n"/>
      <c r="D143" s="13" t="n"/>
      <c r="E143" s="13" t="n"/>
      <c r="F143" s="13">
        <f>IF($A143="","",IFERROR(XLOOKUP($A143,Assets!$A:$A,Assets!$F:$F,""),""))</f>
        <v/>
      </c>
      <c r="G143" s="13">
        <f>IF($A143="","",IF(IFERROR(XLOOKUP($A143,Assets!$A:$A,Assets!$J:$J,""),"")="SL",(MAX(0,MIN(IFERROR(XLOOKUP($A143,Assets!$A:$A,Assets!$I:$I,0),0),IF(OR(IFERROR(XLOOKUP($A143,Assets!$A:$A,Assets!$E:$E,""),"")="", $B143=""),0,DATEDIF(IFERROR(XLOOKUP($A143,Assets!$A:$A,Assets!$E:$E,""),""),EOMONTH($B143,0)+1,"m")))))*(IFERROR((IFERROR(XLOOKUP($A143,Assets!$A:$A,Assets!$F:$F,0),0)-IFERROR(XLOOKUP($A143,Assets!$A:$A,Assets!$G:$G,0),0))/IFERROR(XLOOKUP($A143,Assets!$A:$A,Assets!$I:$I,0),0),0)),IF(IFERROR(XLOOKUP($A143,Assets!$A:$A,Assets!$J:$J,""),"")="DDB",IF((MAX(0,MIN(IFERROR(XLOOKUP($A143,Assets!$A:$A,Assets!$I:$I,0),0),IF(OR(IFERROR(XLOOKUP($A143,Assets!$A:$A,Assets!$E:$E,""),"")="", $B143=""),0,DATEDIF(IFERROR(XLOOKUP($A143,Assets!$A:$A,Assets!$E:$E,""),""),EOMONTH($B143,0)+1,"m")))))=0,0,VDB(IFERROR(XLOOKUP($A143,Assets!$A:$A,Assets!$F:$F,0),0),IFERROR(XLOOKUP($A143,Assets!$A:$A,Assets!$G:$G,0),0),IFERROR(XLOOKUP($A143,Assets!$A:$A,Assets!$I:$I,0),0),0,(MAX(0,MIN(IFERROR(XLOOKUP($A143,Assets!$A:$A,Assets!$I:$I,0),0),IF(OR(IFERROR(XLOOKUP($A143,Assets!$A:$A,Assets!$E:$E,""),"")="", $B143=""),0,DATEDIF(IFERROR(XLOOKUP($A143,Assets!$A:$A,Assets!$E:$E,""),""),EOMONTH($B143,0)+1,"m"))))),2,TRUE)),"")))</f>
        <v/>
      </c>
      <c r="H143" s="13">
        <f>IF($A143="","",MAX(0,IFERROR(XLOOKUP($A143,Assets!$A:$A,Assets!$F:$F,0),0)-$G143))</f>
        <v/>
      </c>
      <c r="I143" s="13">
        <f>IF($A143="","",($D143-$E143)-$H143)</f>
        <v/>
      </c>
      <c r="J143" s="12" t="n"/>
      <c r="K143" s="12" t="n"/>
    </row>
    <row r="144">
      <c r="A144" s="12" t="n"/>
      <c r="B144" s="14" t="n"/>
      <c r="C144" s="12" t="n"/>
      <c r="D144" s="13" t="n"/>
      <c r="E144" s="13" t="n"/>
      <c r="F144" s="13">
        <f>IF($A144="","",IFERROR(XLOOKUP($A144,Assets!$A:$A,Assets!$F:$F,""),""))</f>
        <v/>
      </c>
      <c r="G144" s="13">
        <f>IF($A144="","",IF(IFERROR(XLOOKUP($A144,Assets!$A:$A,Assets!$J:$J,""),"")="SL",(MAX(0,MIN(IFERROR(XLOOKUP($A144,Assets!$A:$A,Assets!$I:$I,0),0),IF(OR(IFERROR(XLOOKUP($A144,Assets!$A:$A,Assets!$E:$E,""),"")="", $B144=""),0,DATEDIF(IFERROR(XLOOKUP($A144,Assets!$A:$A,Assets!$E:$E,""),""),EOMONTH($B144,0)+1,"m")))))*(IFERROR((IFERROR(XLOOKUP($A144,Assets!$A:$A,Assets!$F:$F,0),0)-IFERROR(XLOOKUP($A144,Assets!$A:$A,Assets!$G:$G,0),0))/IFERROR(XLOOKUP($A144,Assets!$A:$A,Assets!$I:$I,0),0),0)),IF(IFERROR(XLOOKUP($A144,Assets!$A:$A,Assets!$J:$J,""),"")="DDB",IF((MAX(0,MIN(IFERROR(XLOOKUP($A144,Assets!$A:$A,Assets!$I:$I,0),0),IF(OR(IFERROR(XLOOKUP($A144,Assets!$A:$A,Assets!$E:$E,""),"")="", $B144=""),0,DATEDIF(IFERROR(XLOOKUP($A144,Assets!$A:$A,Assets!$E:$E,""),""),EOMONTH($B144,0)+1,"m")))))=0,0,VDB(IFERROR(XLOOKUP($A144,Assets!$A:$A,Assets!$F:$F,0),0),IFERROR(XLOOKUP($A144,Assets!$A:$A,Assets!$G:$G,0),0),IFERROR(XLOOKUP($A144,Assets!$A:$A,Assets!$I:$I,0),0),0,(MAX(0,MIN(IFERROR(XLOOKUP($A144,Assets!$A:$A,Assets!$I:$I,0),0),IF(OR(IFERROR(XLOOKUP($A144,Assets!$A:$A,Assets!$E:$E,""),"")="", $B144=""),0,DATEDIF(IFERROR(XLOOKUP($A144,Assets!$A:$A,Assets!$E:$E,""),""),EOMONTH($B144,0)+1,"m"))))),2,TRUE)),"")))</f>
        <v/>
      </c>
      <c r="H144" s="13">
        <f>IF($A144="","",MAX(0,IFERROR(XLOOKUP($A144,Assets!$A:$A,Assets!$F:$F,0),0)-$G144))</f>
        <v/>
      </c>
      <c r="I144" s="13">
        <f>IF($A144="","",($D144-$E144)-$H144)</f>
        <v/>
      </c>
      <c r="J144" s="12" t="n"/>
      <c r="K144" s="12" t="n"/>
    </row>
    <row r="145">
      <c r="A145" s="12" t="n"/>
      <c r="B145" s="14" t="n"/>
      <c r="C145" s="12" t="n"/>
      <c r="D145" s="13" t="n"/>
      <c r="E145" s="13" t="n"/>
      <c r="F145" s="13">
        <f>IF($A145="","",IFERROR(XLOOKUP($A145,Assets!$A:$A,Assets!$F:$F,""),""))</f>
        <v/>
      </c>
      <c r="G145" s="13">
        <f>IF($A145="","",IF(IFERROR(XLOOKUP($A145,Assets!$A:$A,Assets!$J:$J,""),"")="SL",(MAX(0,MIN(IFERROR(XLOOKUP($A145,Assets!$A:$A,Assets!$I:$I,0),0),IF(OR(IFERROR(XLOOKUP($A145,Assets!$A:$A,Assets!$E:$E,""),"")="", $B145=""),0,DATEDIF(IFERROR(XLOOKUP($A145,Assets!$A:$A,Assets!$E:$E,""),""),EOMONTH($B145,0)+1,"m")))))*(IFERROR((IFERROR(XLOOKUP($A145,Assets!$A:$A,Assets!$F:$F,0),0)-IFERROR(XLOOKUP($A145,Assets!$A:$A,Assets!$G:$G,0),0))/IFERROR(XLOOKUP($A145,Assets!$A:$A,Assets!$I:$I,0),0),0)),IF(IFERROR(XLOOKUP($A145,Assets!$A:$A,Assets!$J:$J,""),"")="DDB",IF((MAX(0,MIN(IFERROR(XLOOKUP($A145,Assets!$A:$A,Assets!$I:$I,0),0),IF(OR(IFERROR(XLOOKUP($A145,Assets!$A:$A,Assets!$E:$E,""),"")="", $B145=""),0,DATEDIF(IFERROR(XLOOKUP($A145,Assets!$A:$A,Assets!$E:$E,""),""),EOMONTH($B145,0)+1,"m")))))=0,0,VDB(IFERROR(XLOOKUP($A145,Assets!$A:$A,Assets!$F:$F,0),0),IFERROR(XLOOKUP($A145,Assets!$A:$A,Assets!$G:$G,0),0),IFERROR(XLOOKUP($A145,Assets!$A:$A,Assets!$I:$I,0),0),0,(MAX(0,MIN(IFERROR(XLOOKUP($A145,Assets!$A:$A,Assets!$I:$I,0),0),IF(OR(IFERROR(XLOOKUP($A145,Assets!$A:$A,Assets!$E:$E,""),"")="", $B145=""),0,DATEDIF(IFERROR(XLOOKUP($A145,Assets!$A:$A,Assets!$E:$E,""),""),EOMONTH($B145,0)+1,"m"))))),2,TRUE)),"")))</f>
        <v/>
      </c>
      <c r="H145" s="13">
        <f>IF($A145="","",MAX(0,IFERROR(XLOOKUP($A145,Assets!$A:$A,Assets!$F:$F,0),0)-$G145))</f>
        <v/>
      </c>
      <c r="I145" s="13">
        <f>IF($A145="","",($D145-$E145)-$H145)</f>
        <v/>
      </c>
      <c r="J145" s="12" t="n"/>
      <c r="K145" s="12" t="n"/>
    </row>
    <row r="146">
      <c r="A146" s="12" t="n"/>
      <c r="B146" s="14" t="n"/>
      <c r="C146" s="12" t="n"/>
      <c r="D146" s="13" t="n"/>
      <c r="E146" s="13" t="n"/>
      <c r="F146" s="13">
        <f>IF($A146="","",IFERROR(XLOOKUP($A146,Assets!$A:$A,Assets!$F:$F,""),""))</f>
        <v/>
      </c>
      <c r="G146" s="13">
        <f>IF($A146="","",IF(IFERROR(XLOOKUP($A146,Assets!$A:$A,Assets!$J:$J,""),"")="SL",(MAX(0,MIN(IFERROR(XLOOKUP($A146,Assets!$A:$A,Assets!$I:$I,0),0),IF(OR(IFERROR(XLOOKUP($A146,Assets!$A:$A,Assets!$E:$E,""),"")="", $B146=""),0,DATEDIF(IFERROR(XLOOKUP($A146,Assets!$A:$A,Assets!$E:$E,""),""),EOMONTH($B146,0)+1,"m")))))*(IFERROR((IFERROR(XLOOKUP($A146,Assets!$A:$A,Assets!$F:$F,0),0)-IFERROR(XLOOKUP($A146,Assets!$A:$A,Assets!$G:$G,0),0))/IFERROR(XLOOKUP($A146,Assets!$A:$A,Assets!$I:$I,0),0),0)),IF(IFERROR(XLOOKUP($A146,Assets!$A:$A,Assets!$J:$J,""),"")="DDB",IF((MAX(0,MIN(IFERROR(XLOOKUP($A146,Assets!$A:$A,Assets!$I:$I,0),0),IF(OR(IFERROR(XLOOKUP($A146,Assets!$A:$A,Assets!$E:$E,""),"")="", $B146=""),0,DATEDIF(IFERROR(XLOOKUP($A146,Assets!$A:$A,Assets!$E:$E,""),""),EOMONTH($B146,0)+1,"m")))))=0,0,VDB(IFERROR(XLOOKUP($A146,Assets!$A:$A,Assets!$F:$F,0),0),IFERROR(XLOOKUP($A146,Assets!$A:$A,Assets!$G:$G,0),0),IFERROR(XLOOKUP($A146,Assets!$A:$A,Assets!$I:$I,0),0),0,(MAX(0,MIN(IFERROR(XLOOKUP($A146,Assets!$A:$A,Assets!$I:$I,0),0),IF(OR(IFERROR(XLOOKUP($A146,Assets!$A:$A,Assets!$E:$E,""),"")="", $B146=""),0,DATEDIF(IFERROR(XLOOKUP($A146,Assets!$A:$A,Assets!$E:$E,""),""),EOMONTH($B146,0)+1,"m"))))),2,TRUE)),"")))</f>
        <v/>
      </c>
      <c r="H146" s="13">
        <f>IF($A146="","",MAX(0,IFERROR(XLOOKUP($A146,Assets!$A:$A,Assets!$F:$F,0),0)-$G146))</f>
        <v/>
      </c>
      <c r="I146" s="13">
        <f>IF($A146="","",($D146-$E146)-$H146)</f>
        <v/>
      </c>
      <c r="J146" s="12" t="n"/>
      <c r="K146" s="12" t="n"/>
    </row>
    <row r="147">
      <c r="A147" s="12" t="n"/>
      <c r="B147" s="14" t="n"/>
      <c r="C147" s="12" t="n"/>
      <c r="D147" s="13" t="n"/>
      <c r="E147" s="13" t="n"/>
      <c r="F147" s="13">
        <f>IF($A147="","",IFERROR(XLOOKUP($A147,Assets!$A:$A,Assets!$F:$F,""),""))</f>
        <v/>
      </c>
      <c r="G147" s="13">
        <f>IF($A147="","",IF(IFERROR(XLOOKUP($A147,Assets!$A:$A,Assets!$J:$J,""),"")="SL",(MAX(0,MIN(IFERROR(XLOOKUP($A147,Assets!$A:$A,Assets!$I:$I,0),0),IF(OR(IFERROR(XLOOKUP($A147,Assets!$A:$A,Assets!$E:$E,""),"")="", $B147=""),0,DATEDIF(IFERROR(XLOOKUP($A147,Assets!$A:$A,Assets!$E:$E,""),""),EOMONTH($B147,0)+1,"m")))))*(IFERROR((IFERROR(XLOOKUP($A147,Assets!$A:$A,Assets!$F:$F,0),0)-IFERROR(XLOOKUP($A147,Assets!$A:$A,Assets!$G:$G,0),0))/IFERROR(XLOOKUP($A147,Assets!$A:$A,Assets!$I:$I,0),0),0)),IF(IFERROR(XLOOKUP($A147,Assets!$A:$A,Assets!$J:$J,""),"")="DDB",IF((MAX(0,MIN(IFERROR(XLOOKUP($A147,Assets!$A:$A,Assets!$I:$I,0),0),IF(OR(IFERROR(XLOOKUP($A147,Assets!$A:$A,Assets!$E:$E,""),"")="", $B147=""),0,DATEDIF(IFERROR(XLOOKUP($A147,Assets!$A:$A,Assets!$E:$E,""),""),EOMONTH($B147,0)+1,"m")))))=0,0,VDB(IFERROR(XLOOKUP($A147,Assets!$A:$A,Assets!$F:$F,0),0),IFERROR(XLOOKUP($A147,Assets!$A:$A,Assets!$G:$G,0),0),IFERROR(XLOOKUP($A147,Assets!$A:$A,Assets!$I:$I,0),0),0,(MAX(0,MIN(IFERROR(XLOOKUP($A147,Assets!$A:$A,Assets!$I:$I,0),0),IF(OR(IFERROR(XLOOKUP($A147,Assets!$A:$A,Assets!$E:$E,""),"")="", $B147=""),0,DATEDIF(IFERROR(XLOOKUP($A147,Assets!$A:$A,Assets!$E:$E,""),""),EOMONTH($B147,0)+1,"m"))))),2,TRUE)),"")))</f>
        <v/>
      </c>
      <c r="H147" s="13">
        <f>IF($A147="","",MAX(0,IFERROR(XLOOKUP($A147,Assets!$A:$A,Assets!$F:$F,0),0)-$G147))</f>
        <v/>
      </c>
      <c r="I147" s="13">
        <f>IF($A147="","",($D147-$E147)-$H147)</f>
        <v/>
      </c>
      <c r="J147" s="12" t="n"/>
      <c r="K147" s="12" t="n"/>
    </row>
    <row r="148">
      <c r="A148" s="12" t="n"/>
      <c r="B148" s="14" t="n"/>
      <c r="C148" s="12" t="n"/>
      <c r="D148" s="13" t="n"/>
      <c r="E148" s="13" t="n"/>
      <c r="F148" s="13">
        <f>IF($A148="","",IFERROR(XLOOKUP($A148,Assets!$A:$A,Assets!$F:$F,""),""))</f>
        <v/>
      </c>
      <c r="G148" s="13">
        <f>IF($A148="","",IF(IFERROR(XLOOKUP($A148,Assets!$A:$A,Assets!$J:$J,""),"")="SL",(MAX(0,MIN(IFERROR(XLOOKUP($A148,Assets!$A:$A,Assets!$I:$I,0),0),IF(OR(IFERROR(XLOOKUP($A148,Assets!$A:$A,Assets!$E:$E,""),"")="", $B148=""),0,DATEDIF(IFERROR(XLOOKUP($A148,Assets!$A:$A,Assets!$E:$E,""),""),EOMONTH($B148,0)+1,"m")))))*(IFERROR((IFERROR(XLOOKUP($A148,Assets!$A:$A,Assets!$F:$F,0),0)-IFERROR(XLOOKUP($A148,Assets!$A:$A,Assets!$G:$G,0),0))/IFERROR(XLOOKUP($A148,Assets!$A:$A,Assets!$I:$I,0),0),0)),IF(IFERROR(XLOOKUP($A148,Assets!$A:$A,Assets!$J:$J,""),"")="DDB",IF((MAX(0,MIN(IFERROR(XLOOKUP($A148,Assets!$A:$A,Assets!$I:$I,0),0),IF(OR(IFERROR(XLOOKUP($A148,Assets!$A:$A,Assets!$E:$E,""),"")="", $B148=""),0,DATEDIF(IFERROR(XLOOKUP($A148,Assets!$A:$A,Assets!$E:$E,""),""),EOMONTH($B148,0)+1,"m")))))=0,0,VDB(IFERROR(XLOOKUP($A148,Assets!$A:$A,Assets!$F:$F,0),0),IFERROR(XLOOKUP($A148,Assets!$A:$A,Assets!$G:$G,0),0),IFERROR(XLOOKUP($A148,Assets!$A:$A,Assets!$I:$I,0),0),0,(MAX(0,MIN(IFERROR(XLOOKUP($A148,Assets!$A:$A,Assets!$I:$I,0),0),IF(OR(IFERROR(XLOOKUP($A148,Assets!$A:$A,Assets!$E:$E,""),"")="", $B148=""),0,DATEDIF(IFERROR(XLOOKUP($A148,Assets!$A:$A,Assets!$E:$E,""),""),EOMONTH($B148,0)+1,"m"))))),2,TRUE)),"")))</f>
        <v/>
      </c>
      <c r="H148" s="13">
        <f>IF($A148="","",MAX(0,IFERROR(XLOOKUP($A148,Assets!$A:$A,Assets!$F:$F,0),0)-$G148))</f>
        <v/>
      </c>
      <c r="I148" s="13">
        <f>IF($A148="","",($D148-$E148)-$H148)</f>
        <v/>
      </c>
      <c r="J148" s="12" t="n"/>
      <c r="K148" s="12" t="n"/>
    </row>
    <row r="149">
      <c r="A149" s="12" t="n"/>
      <c r="B149" s="14" t="n"/>
      <c r="C149" s="12" t="n"/>
      <c r="D149" s="13" t="n"/>
      <c r="E149" s="13" t="n"/>
      <c r="F149" s="13">
        <f>IF($A149="","",IFERROR(XLOOKUP($A149,Assets!$A:$A,Assets!$F:$F,""),""))</f>
        <v/>
      </c>
      <c r="G149" s="13">
        <f>IF($A149="","",IF(IFERROR(XLOOKUP($A149,Assets!$A:$A,Assets!$J:$J,""),"")="SL",(MAX(0,MIN(IFERROR(XLOOKUP($A149,Assets!$A:$A,Assets!$I:$I,0),0),IF(OR(IFERROR(XLOOKUP($A149,Assets!$A:$A,Assets!$E:$E,""),"")="", $B149=""),0,DATEDIF(IFERROR(XLOOKUP($A149,Assets!$A:$A,Assets!$E:$E,""),""),EOMONTH($B149,0)+1,"m")))))*(IFERROR((IFERROR(XLOOKUP($A149,Assets!$A:$A,Assets!$F:$F,0),0)-IFERROR(XLOOKUP($A149,Assets!$A:$A,Assets!$G:$G,0),0))/IFERROR(XLOOKUP($A149,Assets!$A:$A,Assets!$I:$I,0),0),0)),IF(IFERROR(XLOOKUP($A149,Assets!$A:$A,Assets!$J:$J,""),"")="DDB",IF((MAX(0,MIN(IFERROR(XLOOKUP($A149,Assets!$A:$A,Assets!$I:$I,0),0),IF(OR(IFERROR(XLOOKUP($A149,Assets!$A:$A,Assets!$E:$E,""),"")="", $B149=""),0,DATEDIF(IFERROR(XLOOKUP($A149,Assets!$A:$A,Assets!$E:$E,""),""),EOMONTH($B149,0)+1,"m")))))=0,0,VDB(IFERROR(XLOOKUP($A149,Assets!$A:$A,Assets!$F:$F,0),0),IFERROR(XLOOKUP($A149,Assets!$A:$A,Assets!$G:$G,0),0),IFERROR(XLOOKUP($A149,Assets!$A:$A,Assets!$I:$I,0),0),0,(MAX(0,MIN(IFERROR(XLOOKUP($A149,Assets!$A:$A,Assets!$I:$I,0),0),IF(OR(IFERROR(XLOOKUP($A149,Assets!$A:$A,Assets!$E:$E,""),"")="", $B149=""),0,DATEDIF(IFERROR(XLOOKUP($A149,Assets!$A:$A,Assets!$E:$E,""),""),EOMONTH($B149,0)+1,"m"))))),2,TRUE)),"")))</f>
        <v/>
      </c>
      <c r="H149" s="13">
        <f>IF($A149="","",MAX(0,IFERROR(XLOOKUP($A149,Assets!$A:$A,Assets!$F:$F,0),0)-$G149))</f>
        <v/>
      </c>
      <c r="I149" s="13">
        <f>IF($A149="","",($D149-$E149)-$H149)</f>
        <v/>
      </c>
      <c r="J149" s="12" t="n"/>
      <c r="K149" s="12" t="n"/>
    </row>
    <row r="150">
      <c r="A150" s="12" t="n"/>
      <c r="B150" s="14" t="n"/>
      <c r="C150" s="12" t="n"/>
      <c r="D150" s="13" t="n"/>
      <c r="E150" s="13" t="n"/>
      <c r="F150" s="13">
        <f>IF($A150="","",IFERROR(XLOOKUP($A150,Assets!$A:$A,Assets!$F:$F,""),""))</f>
        <v/>
      </c>
      <c r="G150" s="13">
        <f>IF($A150="","",IF(IFERROR(XLOOKUP($A150,Assets!$A:$A,Assets!$J:$J,""),"")="SL",(MAX(0,MIN(IFERROR(XLOOKUP($A150,Assets!$A:$A,Assets!$I:$I,0),0),IF(OR(IFERROR(XLOOKUP($A150,Assets!$A:$A,Assets!$E:$E,""),"")="", $B150=""),0,DATEDIF(IFERROR(XLOOKUP($A150,Assets!$A:$A,Assets!$E:$E,""),""),EOMONTH($B150,0)+1,"m")))))*(IFERROR((IFERROR(XLOOKUP($A150,Assets!$A:$A,Assets!$F:$F,0),0)-IFERROR(XLOOKUP($A150,Assets!$A:$A,Assets!$G:$G,0),0))/IFERROR(XLOOKUP($A150,Assets!$A:$A,Assets!$I:$I,0),0),0)),IF(IFERROR(XLOOKUP($A150,Assets!$A:$A,Assets!$J:$J,""),"")="DDB",IF((MAX(0,MIN(IFERROR(XLOOKUP($A150,Assets!$A:$A,Assets!$I:$I,0),0),IF(OR(IFERROR(XLOOKUP($A150,Assets!$A:$A,Assets!$E:$E,""),"")="", $B150=""),0,DATEDIF(IFERROR(XLOOKUP($A150,Assets!$A:$A,Assets!$E:$E,""),""),EOMONTH($B150,0)+1,"m")))))=0,0,VDB(IFERROR(XLOOKUP($A150,Assets!$A:$A,Assets!$F:$F,0),0),IFERROR(XLOOKUP($A150,Assets!$A:$A,Assets!$G:$G,0),0),IFERROR(XLOOKUP($A150,Assets!$A:$A,Assets!$I:$I,0),0),0,(MAX(0,MIN(IFERROR(XLOOKUP($A150,Assets!$A:$A,Assets!$I:$I,0),0),IF(OR(IFERROR(XLOOKUP($A150,Assets!$A:$A,Assets!$E:$E,""),"")="", $B150=""),0,DATEDIF(IFERROR(XLOOKUP($A150,Assets!$A:$A,Assets!$E:$E,""),""),EOMONTH($B150,0)+1,"m"))))),2,TRUE)),"")))</f>
        <v/>
      </c>
      <c r="H150" s="13">
        <f>IF($A150="","",MAX(0,IFERROR(XLOOKUP($A150,Assets!$A:$A,Assets!$F:$F,0),0)-$G150))</f>
        <v/>
      </c>
      <c r="I150" s="13">
        <f>IF($A150="","",($D150-$E150)-$H150)</f>
        <v/>
      </c>
      <c r="J150" s="12" t="n"/>
      <c r="K150" s="12" t="n"/>
    </row>
    <row r="151">
      <c r="A151" s="12" t="n"/>
      <c r="B151" s="14" t="n"/>
      <c r="C151" s="12" t="n"/>
      <c r="D151" s="13" t="n"/>
      <c r="E151" s="13" t="n"/>
      <c r="F151" s="13">
        <f>IF($A151="","",IFERROR(XLOOKUP($A151,Assets!$A:$A,Assets!$F:$F,""),""))</f>
        <v/>
      </c>
      <c r="G151" s="13">
        <f>IF($A151="","",IF(IFERROR(XLOOKUP($A151,Assets!$A:$A,Assets!$J:$J,""),"")="SL",(MAX(0,MIN(IFERROR(XLOOKUP($A151,Assets!$A:$A,Assets!$I:$I,0),0),IF(OR(IFERROR(XLOOKUP($A151,Assets!$A:$A,Assets!$E:$E,""),"")="", $B151=""),0,DATEDIF(IFERROR(XLOOKUP($A151,Assets!$A:$A,Assets!$E:$E,""),""),EOMONTH($B151,0)+1,"m")))))*(IFERROR((IFERROR(XLOOKUP($A151,Assets!$A:$A,Assets!$F:$F,0),0)-IFERROR(XLOOKUP($A151,Assets!$A:$A,Assets!$G:$G,0),0))/IFERROR(XLOOKUP($A151,Assets!$A:$A,Assets!$I:$I,0),0),0)),IF(IFERROR(XLOOKUP($A151,Assets!$A:$A,Assets!$J:$J,""),"")="DDB",IF((MAX(0,MIN(IFERROR(XLOOKUP($A151,Assets!$A:$A,Assets!$I:$I,0),0),IF(OR(IFERROR(XLOOKUP($A151,Assets!$A:$A,Assets!$E:$E,""),"")="", $B151=""),0,DATEDIF(IFERROR(XLOOKUP($A151,Assets!$A:$A,Assets!$E:$E,""),""),EOMONTH($B151,0)+1,"m")))))=0,0,VDB(IFERROR(XLOOKUP($A151,Assets!$A:$A,Assets!$F:$F,0),0),IFERROR(XLOOKUP($A151,Assets!$A:$A,Assets!$G:$G,0),0),IFERROR(XLOOKUP($A151,Assets!$A:$A,Assets!$I:$I,0),0),0,(MAX(0,MIN(IFERROR(XLOOKUP($A151,Assets!$A:$A,Assets!$I:$I,0),0),IF(OR(IFERROR(XLOOKUP($A151,Assets!$A:$A,Assets!$E:$E,""),"")="", $B151=""),0,DATEDIF(IFERROR(XLOOKUP($A151,Assets!$A:$A,Assets!$E:$E,""),""),EOMONTH($B151,0)+1,"m"))))),2,TRUE)),"")))</f>
        <v/>
      </c>
      <c r="H151" s="13">
        <f>IF($A151="","",MAX(0,IFERROR(XLOOKUP($A151,Assets!$A:$A,Assets!$F:$F,0),0)-$G151))</f>
        <v/>
      </c>
      <c r="I151" s="13">
        <f>IF($A151="","",($D151-$E151)-$H151)</f>
        <v/>
      </c>
      <c r="J151" s="12" t="n"/>
      <c r="K151" s="12" t="n"/>
    </row>
    <row r="152">
      <c r="A152" s="12" t="n"/>
      <c r="B152" s="14" t="n"/>
      <c r="C152" s="12" t="n"/>
      <c r="D152" s="13" t="n"/>
      <c r="E152" s="13" t="n"/>
      <c r="F152" s="13">
        <f>IF($A152="","",IFERROR(XLOOKUP($A152,Assets!$A:$A,Assets!$F:$F,""),""))</f>
        <v/>
      </c>
      <c r="G152" s="13">
        <f>IF($A152="","",IF(IFERROR(XLOOKUP($A152,Assets!$A:$A,Assets!$J:$J,""),"")="SL",(MAX(0,MIN(IFERROR(XLOOKUP($A152,Assets!$A:$A,Assets!$I:$I,0),0),IF(OR(IFERROR(XLOOKUP($A152,Assets!$A:$A,Assets!$E:$E,""),"")="", $B152=""),0,DATEDIF(IFERROR(XLOOKUP($A152,Assets!$A:$A,Assets!$E:$E,""),""),EOMONTH($B152,0)+1,"m")))))*(IFERROR((IFERROR(XLOOKUP($A152,Assets!$A:$A,Assets!$F:$F,0),0)-IFERROR(XLOOKUP($A152,Assets!$A:$A,Assets!$G:$G,0),0))/IFERROR(XLOOKUP($A152,Assets!$A:$A,Assets!$I:$I,0),0),0)),IF(IFERROR(XLOOKUP($A152,Assets!$A:$A,Assets!$J:$J,""),"")="DDB",IF((MAX(0,MIN(IFERROR(XLOOKUP($A152,Assets!$A:$A,Assets!$I:$I,0),0),IF(OR(IFERROR(XLOOKUP($A152,Assets!$A:$A,Assets!$E:$E,""),"")="", $B152=""),0,DATEDIF(IFERROR(XLOOKUP($A152,Assets!$A:$A,Assets!$E:$E,""),""),EOMONTH($B152,0)+1,"m")))))=0,0,VDB(IFERROR(XLOOKUP($A152,Assets!$A:$A,Assets!$F:$F,0),0),IFERROR(XLOOKUP($A152,Assets!$A:$A,Assets!$G:$G,0),0),IFERROR(XLOOKUP($A152,Assets!$A:$A,Assets!$I:$I,0),0),0,(MAX(0,MIN(IFERROR(XLOOKUP($A152,Assets!$A:$A,Assets!$I:$I,0),0),IF(OR(IFERROR(XLOOKUP($A152,Assets!$A:$A,Assets!$E:$E,""),"")="", $B152=""),0,DATEDIF(IFERROR(XLOOKUP($A152,Assets!$A:$A,Assets!$E:$E,""),""),EOMONTH($B152,0)+1,"m"))))),2,TRUE)),"")))</f>
        <v/>
      </c>
      <c r="H152" s="13">
        <f>IF($A152="","",MAX(0,IFERROR(XLOOKUP($A152,Assets!$A:$A,Assets!$F:$F,0),0)-$G152))</f>
        <v/>
      </c>
      <c r="I152" s="13">
        <f>IF($A152="","",($D152-$E152)-$H152)</f>
        <v/>
      </c>
      <c r="J152" s="12" t="n"/>
      <c r="K152" s="12" t="n"/>
    </row>
    <row r="153">
      <c r="A153" s="12" t="n"/>
      <c r="B153" s="14" t="n"/>
      <c r="C153" s="12" t="n"/>
      <c r="D153" s="13" t="n"/>
      <c r="E153" s="13" t="n"/>
      <c r="F153" s="13">
        <f>IF($A153="","",IFERROR(XLOOKUP($A153,Assets!$A:$A,Assets!$F:$F,""),""))</f>
        <v/>
      </c>
      <c r="G153" s="13">
        <f>IF($A153="","",IF(IFERROR(XLOOKUP($A153,Assets!$A:$A,Assets!$J:$J,""),"")="SL",(MAX(0,MIN(IFERROR(XLOOKUP($A153,Assets!$A:$A,Assets!$I:$I,0),0),IF(OR(IFERROR(XLOOKUP($A153,Assets!$A:$A,Assets!$E:$E,""),"")="", $B153=""),0,DATEDIF(IFERROR(XLOOKUP($A153,Assets!$A:$A,Assets!$E:$E,""),""),EOMONTH($B153,0)+1,"m")))))*(IFERROR((IFERROR(XLOOKUP($A153,Assets!$A:$A,Assets!$F:$F,0),0)-IFERROR(XLOOKUP($A153,Assets!$A:$A,Assets!$G:$G,0),0))/IFERROR(XLOOKUP($A153,Assets!$A:$A,Assets!$I:$I,0),0),0)),IF(IFERROR(XLOOKUP($A153,Assets!$A:$A,Assets!$J:$J,""),"")="DDB",IF((MAX(0,MIN(IFERROR(XLOOKUP($A153,Assets!$A:$A,Assets!$I:$I,0),0),IF(OR(IFERROR(XLOOKUP($A153,Assets!$A:$A,Assets!$E:$E,""),"")="", $B153=""),0,DATEDIF(IFERROR(XLOOKUP($A153,Assets!$A:$A,Assets!$E:$E,""),""),EOMONTH($B153,0)+1,"m")))))=0,0,VDB(IFERROR(XLOOKUP($A153,Assets!$A:$A,Assets!$F:$F,0),0),IFERROR(XLOOKUP($A153,Assets!$A:$A,Assets!$G:$G,0),0),IFERROR(XLOOKUP($A153,Assets!$A:$A,Assets!$I:$I,0),0),0,(MAX(0,MIN(IFERROR(XLOOKUP($A153,Assets!$A:$A,Assets!$I:$I,0),0),IF(OR(IFERROR(XLOOKUP($A153,Assets!$A:$A,Assets!$E:$E,""),"")="", $B153=""),0,DATEDIF(IFERROR(XLOOKUP($A153,Assets!$A:$A,Assets!$E:$E,""),""),EOMONTH($B153,0)+1,"m"))))),2,TRUE)),"")))</f>
        <v/>
      </c>
      <c r="H153" s="13">
        <f>IF($A153="","",MAX(0,IFERROR(XLOOKUP($A153,Assets!$A:$A,Assets!$F:$F,0),0)-$G153))</f>
        <v/>
      </c>
      <c r="I153" s="13">
        <f>IF($A153="","",($D153-$E153)-$H153)</f>
        <v/>
      </c>
      <c r="J153" s="12" t="n"/>
      <c r="K153" s="12" t="n"/>
    </row>
    <row r="154">
      <c r="A154" s="12" t="n"/>
      <c r="B154" s="14" t="n"/>
      <c r="C154" s="12" t="n"/>
      <c r="D154" s="13" t="n"/>
      <c r="E154" s="13" t="n"/>
      <c r="F154" s="13">
        <f>IF($A154="","",IFERROR(XLOOKUP($A154,Assets!$A:$A,Assets!$F:$F,""),""))</f>
        <v/>
      </c>
      <c r="G154" s="13">
        <f>IF($A154="","",IF(IFERROR(XLOOKUP($A154,Assets!$A:$A,Assets!$J:$J,""),"")="SL",(MAX(0,MIN(IFERROR(XLOOKUP($A154,Assets!$A:$A,Assets!$I:$I,0),0),IF(OR(IFERROR(XLOOKUP($A154,Assets!$A:$A,Assets!$E:$E,""),"")="", $B154=""),0,DATEDIF(IFERROR(XLOOKUP($A154,Assets!$A:$A,Assets!$E:$E,""),""),EOMONTH($B154,0)+1,"m")))))*(IFERROR((IFERROR(XLOOKUP($A154,Assets!$A:$A,Assets!$F:$F,0),0)-IFERROR(XLOOKUP($A154,Assets!$A:$A,Assets!$G:$G,0),0))/IFERROR(XLOOKUP($A154,Assets!$A:$A,Assets!$I:$I,0),0),0)),IF(IFERROR(XLOOKUP($A154,Assets!$A:$A,Assets!$J:$J,""),"")="DDB",IF((MAX(0,MIN(IFERROR(XLOOKUP($A154,Assets!$A:$A,Assets!$I:$I,0),0),IF(OR(IFERROR(XLOOKUP($A154,Assets!$A:$A,Assets!$E:$E,""),"")="", $B154=""),0,DATEDIF(IFERROR(XLOOKUP($A154,Assets!$A:$A,Assets!$E:$E,""),""),EOMONTH($B154,0)+1,"m")))))=0,0,VDB(IFERROR(XLOOKUP($A154,Assets!$A:$A,Assets!$F:$F,0),0),IFERROR(XLOOKUP($A154,Assets!$A:$A,Assets!$G:$G,0),0),IFERROR(XLOOKUP($A154,Assets!$A:$A,Assets!$I:$I,0),0),0,(MAX(0,MIN(IFERROR(XLOOKUP($A154,Assets!$A:$A,Assets!$I:$I,0),0),IF(OR(IFERROR(XLOOKUP($A154,Assets!$A:$A,Assets!$E:$E,""),"")="", $B154=""),0,DATEDIF(IFERROR(XLOOKUP($A154,Assets!$A:$A,Assets!$E:$E,""),""),EOMONTH($B154,0)+1,"m"))))),2,TRUE)),"")))</f>
        <v/>
      </c>
      <c r="H154" s="13">
        <f>IF($A154="","",MAX(0,IFERROR(XLOOKUP($A154,Assets!$A:$A,Assets!$F:$F,0),0)-$G154))</f>
        <v/>
      </c>
      <c r="I154" s="13">
        <f>IF($A154="","",($D154-$E154)-$H154)</f>
        <v/>
      </c>
      <c r="J154" s="12" t="n"/>
      <c r="K154" s="12" t="n"/>
    </row>
    <row r="155">
      <c r="A155" s="12" t="n"/>
      <c r="B155" s="14" t="n"/>
      <c r="C155" s="12" t="n"/>
      <c r="D155" s="13" t="n"/>
      <c r="E155" s="13" t="n"/>
      <c r="F155" s="13">
        <f>IF($A155="","",IFERROR(XLOOKUP($A155,Assets!$A:$A,Assets!$F:$F,""),""))</f>
        <v/>
      </c>
      <c r="G155" s="13">
        <f>IF($A155="","",IF(IFERROR(XLOOKUP($A155,Assets!$A:$A,Assets!$J:$J,""),"")="SL",(MAX(0,MIN(IFERROR(XLOOKUP($A155,Assets!$A:$A,Assets!$I:$I,0),0),IF(OR(IFERROR(XLOOKUP($A155,Assets!$A:$A,Assets!$E:$E,""),"")="", $B155=""),0,DATEDIF(IFERROR(XLOOKUP($A155,Assets!$A:$A,Assets!$E:$E,""),""),EOMONTH($B155,0)+1,"m")))))*(IFERROR((IFERROR(XLOOKUP($A155,Assets!$A:$A,Assets!$F:$F,0),0)-IFERROR(XLOOKUP($A155,Assets!$A:$A,Assets!$G:$G,0),0))/IFERROR(XLOOKUP($A155,Assets!$A:$A,Assets!$I:$I,0),0),0)),IF(IFERROR(XLOOKUP($A155,Assets!$A:$A,Assets!$J:$J,""),"")="DDB",IF((MAX(0,MIN(IFERROR(XLOOKUP($A155,Assets!$A:$A,Assets!$I:$I,0),0),IF(OR(IFERROR(XLOOKUP($A155,Assets!$A:$A,Assets!$E:$E,""),"")="", $B155=""),0,DATEDIF(IFERROR(XLOOKUP($A155,Assets!$A:$A,Assets!$E:$E,""),""),EOMONTH($B155,0)+1,"m")))))=0,0,VDB(IFERROR(XLOOKUP($A155,Assets!$A:$A,Assets!$F:$F,0),0),IFERROR(XLOOKUP($A155,Assets!$A:$A,Assets!$G:$G,0),0),IFERROR(XLOOKUP($A155,Assets!$A:$A,Assets!$I:$I,0),0),0,(MAX(0,MIN(IFERROR(XLOOKUP($A155,Assets!$A:$A,Assets!$I:$I,0),0),IF(OR(IFERROR(XLOOKUP($A155,Assets!$A:$A,Assets!$E:$E,""),"")="", $B155=""),0,DATEDIF(IFERROR(XLOOKUP($A155,Assets!$A:$A,Assets!$E:$E,""),""),EOMONTH($B155,0)+1,"m"))))),2,TRUE)),"")))</f>
        <v/>
      </c>
      <c r="H155" s="13">
        <f>IF($A155="","",MAX(0,IFERROR(XLOOKUP($A155,Assets!$A:$A,Assets!$F:$F,0),0)-$G155))</f>
        <v/>
      </c>
      <c r="I155" s="13">
        <f>IF($A155="","",($D155-$E155)-$H155)</f>
        <v/>
      </c>
      <c r="J155" s="12" t="n"/>
      <c r="K155" s="12" t="n"/>
    </row>
    <row r="156">
      <c r="A156" s="12" t="n"/>
      <c r="B156" s="14" t="n"/>
      <c r="C156" s="12" t="n"/>
      <c r="D156" s="13" t="n"/>
      <c r="E156" s="13" t="n"/>
      <c r="F156" s="13">
        <f>IF($A156="","",IFERROR(XLOOKUP($A156,Assets!$A:$A,Assets!$F:$F,""),""))</f>
        <v/>
      </c>
      <c r="G156" s="13">
        <f>IF($A156="","",IF(IFERROR(XLOOKUP($A156,Assets!$A:$A,Assets!$J:$J,""),"")="SL",(MAX(0,MIN(IFERROR(XLOOKUP($A156,Assets!$A:$A,Assets!$I:$I,0),0),IF(OR(IFERROR(XLOOKUP($A156,Assets!$A:$A,Assets!$E:$E,""),"")="", $B156=""),0,DATEDIF(IFERROR(XLOOKUP($A156,Assets!$A:$A,Assets!$E:$E,""),""),EOMONTH($B156,0)+1,"m")))))*(IFERROR((IFERROR(XLOOKUP($A156,Assets!$A:$A,Assets!$F:$F,0),0)-IFERROR(XLOOKUP($A156,Assets!$A:$A,Assets!$G:$G,0),0))/IFERROR(XLOOKUP($A156,Assets!$A:$A,Assets!$I:$I,0),0),0)),IF(IFERROR(XLOOKUP($A156,Assets!$A:$A,Assets!$J:$J,""),"")="DDB",IF((MAX(0,MIN(IFERROR(XLOOKUP($A156,Assets!$A:$A,Assets!$I:$I,0),0),IF(OR(IFERROR(XLOOKUP($A156,Assets!$A:$A,Assets!$E:$E,""),"")="", $B156=""),0,DATEDIF(IFERROR(XLOOKUP($A156,Assets!$A:$A,Assets!$E:$E,""),""),EOMONTH($B156,0)+1,"m")))))=0,0,VDB(IFERROR(XLOOKUP($A156,Assets!$A:$A,Assets!$F:$F,0),0),IFERROR(XLOOKUP($A156,Assets!$A:$A,Assets!$G:$G,0),0),IFERROR(XLOOKUP($A156,Assets!$A:$A,Assets!$I:$I,0),0),0,(MAX(0,MIN(IFERROR(XLOOKUP($A156,Assets!$A:$A,Assets!$I:$I,0),0),IF(OR(IFERROR(XLOOKUP($A156,Assets!$A:$A,Assets!$E:$E,""),"")="", $B156=""),0,DATEDIF(IFERROR(XLOOKUP($A156,Assets!$A:$A,Assets!$E:$E,""),""),EOMONTH($B156,0)+1,"m"))))),2,TRUE)),"")))</f>
        <v/>
      </c>
      <c r="H156" s="13">
        <f>IF($A156="","",MAX(0,IFERROR(XLOOKUP($A156,Assets!$A:$A,Assets!$F:$F,0),0)-$G156))</f>
        <v/>
      </c>
      <c r="I156" s="13">
        <f>IF($A156="","",($D156-$E156)-$H156)</f>
        <v/>
      </c>
      <c r="J156" s="12" t="n"/>
      <c r="K156" s="12" t="n"/>
    </row>
    <row r="157">
      <c r="A157" s="12" t="n"/>
      <c r="B157" s="14" t="n"/>
      <c r="C157" s="12" t="n"/>
      <c r="D157" s="13" t="n"/>
      <c r="E157" s="13" t="n"/>
      <c r="F157" s="13">
        <f>IF($A157="","",IFERROR(XLOOKUP($A157,Assets!$A:$A,Assets!$F:$F,""),""))</f>
        <v/>
      </c>
      <c r="G157" s="13">
        <f>IF($A157="","",IF(IFERROR(XLOOKUP($A157,Assets!$A:$A,Assets!$J:$J,""),"")="SL",(MAX(0,MIN(IFERROR(XLOOKUP($A157,Assets!$A:$A,Assets!$I:$I,0),0),IF(OR(IFERROR(XLOOKUP($A157,Assets!$A:$A,Assets!$E:$E,""),"")="", $B157=""),0,DATEDIF(IFERROR(XLOOKUP($A157,Assets!$A:$A,Assets!$E:$E,""),""),EOMONTH($B157,0)+1,"m")))))*(IFERROR((IFERROR(XLOOKUP($A157,Assets!$A:$A,Assets!$F:$F,0),0)-IFERROR(XLOOKUP($A157,Assets!$A:$A,Assets!$G:$G,0),0))/IFERROR(XLOOKUP($A157,Assets!$A:$A,Assets!$I:$I,0),0),0)),IF(IFERROR(XLOOKUP($A157,Assets!$A:$A,Assets!$J:$J,""),"")="DDB",IF((MAX(0,MIN(IFERROR(XLOOKUP($A157,Assets!$A:$A,Assets!$I:$I,0),0),IF(OR(IFERROR(XLOOKUP($A157,Assets!$A:$A,Assets!$E:$E,""),"")="", $B157=""),0,DATEDIF(IFERROR(XLOOKUP($A157,Assets!$A:$A,Assets!$E:$E,""),""),EOMONTH($B157,0)+1,"m")))))=0,0,VDB(IFERROR(XLOOKUP($A157,Assets!$A:$A,Assets!$F:$F,0),0),IFERROR(XLOOKUP($A157,Assets!$A:$A,Assets!$G:$G,0),0),IFERROR(XLOOKUP($A157,Assets!$A:$A,Assets!$I:$I,0),0),0,(MAX(0,MIN(IFERROR(XLOOKUP($A157,Assets!$A:$A,Assets!$I:$I,0),0),IF(OR(IFERROR(XLOOKUP($A157,Assets!$A:$A,Assets!$E:$E,""),"")="", $B157=""),0,DATEDIF(IFERROR(XLOOKUP($A157,Assets!$A:$A,Assets!$E:$E,""),""),EOMONTH($B157,0)+1,"m"))))),2,TRUE)),"")))</f>
        <v/>
      </c>
      <c r="H157" s="13">
        <f>IF($A157="","",MAX(0,IFERROR(XLOOKUP($A157,Assets!$A:$A,Assets!$F:$F,0),0)-$G157))</f>
        <v/>
      </c>
      <c r="I157" s="13">
        <f>IF($A157="","",($D157-$E157)-$H157)</f>
        <v/>
      </c>
      <c r="J157" s="12" t="n"/>
      <c r="K157" s="12" t="n"/>
    </row>
    <row r="158">
      <c r="A158" s="12" t="n"/>
      <c r="B158" s="14" t="n"/>
      <c r="C158" s="12" t="n"/>
      <c r="D158" s="13" t="n"/>
      <c r="E158" s="13" t="n"/>
      <c r="F158" s="13">
        <f>IF($A158="","",IFERROR(XLOOKUP($A158,Assets!$A:$A,Assets!$F:$F,""),""))</f>
        <v/>
      </c>
      <c r="G158" s="13">
        <f>IF($A158="","",IF(IFERROR(XLOOKUP($A158,Assets!$A:$A,Assets!$J:$J,""),"")="SL",(MAX(0,MIN(IFERROR(XLOOKUP($A158,Assets!$A:$A,Assets!$I:$I,0),0),IF(OR(IFERROR(XLOOKUP($A158,Assets!$A:$A,Assets!$E:$E,""),"")="", $B158=""),0,DATEDIF(IFERROR(XLOOKUP($A158,Assets!$A:$A,Assets!$E:$E,""),""),EOMONTH($B158,0)+1,"m")))))*(IFERROR((IFERROR(XLOOKUP($A158,Assets!$A:$A,Assets!$F:$F,0),0)-IFERROR(XLOOKUP($A158,Assets!$A:$A,Assets!$G:$G,0),0))/IFERROR(XLOOKUP($A158,Assets!$A:$A,Assets!$I:$I,0),0),0)),IF(IFERROR(XLOOKUP($A158,Assets!$A:$A,Assets!$J:$J,""),"")="DDB",IF((MAX(0,MIN(IFERROR(XLOOKUP($A158,Assets!$A:$A,Assets!$I:$I,0),0),IF(OR(IFERROR(XLOOKUP($A158,Assets!$A:$A,Assets!$E:$E,""),"")="", $B158=""),0,DATEDIF(IFERROR(XLOOKUP($A158,Assets!$A:$A,Assets!$E:$E,""),""),EOMONTH($B158,0)+1,"m")))))=0,0,VDB(IFERROR(XLOOKUP($A158,Assets!$A:$A,Assets!$F:$F,0),0),IFERROR(XLOOKUP($A158,Assets!$A:$A,Assets!$G:$G,0),0),IFERROR(XLOOKUP($A158,Assets!$A:$A,Assets!$I:$I,0),0),0,(MAX(0,MIN(IFERROR(XLOOKUP($A158,Assets!$A:$A,Assets!$I:$I,0),0),IF(OR(IFERROR(XLOOKUP($A158,Assets!$A:$A,Assets!$E:$E,""),"")="", $B158=""),0,DATEDIF(IFERROR(XLOOKUP($A158,Assets!$A:$A,Assets!$E:$E,""),""),EOMONTH($B158,0)+1,"m"))))),2,TRUE)),"")))</f>
        <v/>
      </c>
      <c r="H158" s="13">
        <f>IF($A158="","",MAX(0,IFERROR(XLOOKUP($A158,Assets!$A:$A,Assets!$F:$F,0),0)-$G158))</f>
        <v/>
      </c>
      <c r="I158" s="13">
        <f>IF($A158="","",($D158-$E158)-$H158)</f>
        <v/>
      </c>
      <c r="J158" s="12" t="n"/>
      <c r="K158" s="12" t="n"/>
    </row>
    <row r="159">
      <c r="A159" s="12" t="n"/>
      <c r="B159" s="14" t="n"/>
      <c r="C159" s="12" t="n"/>
      <c r="D159" s="13" t="n"/>
      <c r="E159" s="13" t="n"/>
      <c r="F159" s="13">
        <f>IF($A159="","",IFERROR(XLOOKUP($A159,Assets!$A:$A,Assets!$F:$F,""),""))</f>
        <v/>
      </c>
      <c r="G159" s="13">
        <f>IF($A159="","",IF(IFERROR(XLOOKUP($A159,Assets!$A:$A,Assets!$J:$J,""),"")="SL",(MAX(0,MIN(IFERROR(XLOOKUP($A159,Assets!$A:$A,Assets!$I:$I,0),0),IF(OR(IFERROR(XLOOKUP($A159,Assets!$A:$A,Assets!$E:$E,""),"")="", $B159=""),0,DATEDIF(IFERROR(XLOOKUP($A159,Assets!$A:$A,Assets!$E:$E,""),""),EOMONTH($B159,0)+1,"m")))))*(IFERROR((IFERROR(XLOOKUP($A159,Assets!$A:$A,Assets!$F:$F,0),0)-IFERROR(XLOOKUP($A159,Assets!$A:$A,Assets!$G:$G,0),0))/IFERROR(XLOOKUP($A159,Assets!$A:$A,Assets!$I:$I,0),0),0)),IF(IFERROR(XLOOKUP($A159,Assets!$A:$A,Assets!$J:$J,""),"")="DDB",IF((MAX(0,MIN(IFERROR(XLOOKUP($A159,Assets!$A:$A,Assets!$I:$I,0),0),IF(OR(IFERROR(XLOOKUP($A159,Assets!$A:$A,Assets!$E:$E,""),"")="", $B159=""),0,DATEDIF(IFERROR(XLOOKUP($A159,Assets!$A:$A,Assets!$E:$E,""),""),EOMONTH($B159,0)+1,"m")))))=0,0,VDB(IFERROR(XLOOKUP($A159,Assets!$A:$A,Assets!$F:$F,0),0),IFERROR(XLOOKUP($A159,Assets!$A:$A,Assets!$G:$G,0),0),IFERROR(XLOOKUP($A159,Assets!$A:$A,Assets!$I:$I,0),0),0,(MAX(0,MIN(IFERROR(XLOOKUP($A159,Assets!$A:$A,Assets!$I:$I,0),0),IF(OR(IFERROR(XLOOKUP($A159,Assets!$A:$A,Assets!$E:$E,""),"")="", $B159=""),0,DATEDIF(IFERROR(XLOOKUP($A159,Assets!$A:$A,Assets!$E:$E,""),""),EOMONTH($B159,0)+1,"m"))))),2,TRUE)),"")))</f>
        <v/>
      </c>
      <c r="H159" s="13">
        <f>IF($A159="","",MAX(0,IFERROR(XLOOKUP($A159,Assets!$A:$A,Assets!$F:$F,0),0)-$G159))</f>
        <v/>
      </c>
      <c r="I159" s="13">
        <f>IF($A159="","",($D159-$E159)-$H159)</f>
        <v/>
      </c>
      <c r="J159" s="12" t="n"/>
      <c r="K159" s="12" t="n"/>
    </row>
    <row r="160">
      <c r="A160" s="12" t="n"/>
      <c r="B160" s="14" t="n"/>
      <c r="C160" s="12" t="n"/>
      <c r="D160" s="13" t="n"/>
      <c r="E160" s="13" t="n"/>
      <c r="F160" s="13">
        <f>IF($A160="","",IFERROR(XLOOKUP($A160,Assets!$A:$A,Assets!$F:$F,""),""))</f>
        <v/>
      </c>
      <c r="G160" s="13">
        <f>IF($A160="","",IF(IFERROR(XLOOKUP($A160,Assets!$A:$A,Assets!$J:$J,""),"")="SL",(MAX(0,MIN(IFERROR(XLOOKUP($A160,Assets!$A:$A,Assets!$I:$I,0),0),IF(OR(IFERROR(XLOOKUP($A160,Assets!$A:$A,Assets!$E:$E,""),"")="", $B160=""),0,DATEDIF(IFERROR(XLOOKUP($A160,Assets!$A:$A,Assets!$E:$E,""),""),EOMONTH($B160,0)+1,"m")))))*(IFERROR((IFERROR(XLOOKUP($A160,Assets!$A:$A,Assets!$F:$F,0),0)-IFERROR(XLOOKUP($A160,Assets!$A:$A,Assets!$G:$G,0),0))/IFERROR(XLOOKUP($A160,Assets!$A:$A,Assets!$I:$I,0),0),0)),IF(IFERROR(XLOOKUP($A160,Assets!$A:$A,Assets!$J:$J,""),"")="DDB",IF((MAX(0,MIN(IFERROR(XLOOKUP($A160,Assets!$A:$A,Assets!$I:$I,0),0),IF(OR(IFERROR(XLOOKUP($A160,Assets!$A:$A,Assets!$E:$E,""),"")="", $B160=""),0,DATEDIF(IFERROR(XLOOKUP($A160,Assets!$A:$A,Assets!$E:$E,""),""),EOMONTH($B160,0)+1,"m")))))=0,0,VDB(IFERROR(XLOOKUP($A160,Assets!$A:$A,Assets!$F:$F,0),0),IFERROR(XLOOKUP($A160,Assets!$A:$A,Assets!$G:$G,0),0),IFERROR(XLOOKUP($A160,Assets!$A:$A,Assets!$I:$I,0),0),0,(MAX(0,MIN(IFERROR(XLOOKUP($A160,Assets!$A:$A,Assets!$I:$I,0),0),IF(OR(IFERROR(XLOOKUP($A160,Assets!$A:$A,Assets!$E:$E,""),"")="", $B160=""),0,DATEDIF(IFERROR(XLOOKUP($A160,Assets!$A:$A,Assets!$E:$E,""),""),EOMONTH($B160,0)+1,"m"))))),2,TRUE)),"")))</f>
        <v/>
      </c>
      <c r="H160" s="13">
        <f>IF($A160="","",MAX(0,IFERROR(XLOOKUP($A160,Assets!$A:$A,Assets!$F:$F,0),0)-$G160))</f>
        <v/>
      </c>
      <c r="I160" s="13">
        <f>IF($A160="","",($D160-$E160)-$H160)</f>
        <v/>
      </c>
      <c r="J160" s="12" t="n"/>
      <c r="K160" s="12" t="n"/>
    </row>
    <row r="161">
      <c r="A161" s="12" t="n"/>
      <c r="B161" s="14" t="n"/>
      <c r="C161" s="12" t="n"/>
      <c r="D161" s="13" t="n"/>
      <c r="E161" s="13" t="n"/>
      <c r="F161" s="13">
        <f>IF($A161="","",IFERROR(XLOOKUP($A161,Assets!$A:$A,Assets!$F:$F,""),""))</f>
        <v/>
      </c>
      <c r="G161" s="13">
        <f>IF($A161="","",IF(IFERROR(XLOOKUP($A161,Assets!$A:$A,Assets!$J:$J,""),"")="SL",(MAX(0,MIN(IFERROR(XLOOKUP($A161,Assets!$A:$A,Assets!$I:$I,0),0),IF(OR(IFERROR(XLOOKUP($A161,Assets!$A:$A,Assets!$E:$E,""),"")="", $B161=""),0,DATEDIF(IFERROR(XLOOKUP($A161,Assets!$A:$A,Assets!$E:$E,""),""),EOMONTH($B161,0)+1,"m")))))*(IFERROR((IFERROR(XLOOKUP($A161,Assets!$A:$A,Assets!$F:$F,0),0)-IFERROR(XLOOKUP($A161,Assets!$A:$A,Assets!$G:$G,0),0))/IFERROR(XLOOKUP($A161,Assets!$A:$A,Assets!$I:$I,0),0),0)),IF(IFERROR(XLOOKUP($A161,Assets!$A:$A,Assets!$J:$J,""),"")="DDB",IF((MAX(0,MIN(IFERROR(XLOOKUP($A161,Assets!$A:$A,Assets!$I:$I,0),0),IF(OR(IFERROR(XLOOKUP($A161,Assets!$A:$A,Assets!$E:$E,""),"")="", $B161=""),0,DATEDIF(IFERROR(XLOOKUP($A161,Assets!$A:$A,Assets!$E:$E,""),""),EOMONTH($B161,0)+1,"m")))))=0,0,VDB(IFERROR(XLOOKUP($A161,Assets!$A:$A,Assets!$F:$F,0),0),IFERROR(XLOOKUP($A161,Assets!$A:$A,Assets!$G:$G,0),0),IFERROR(XLOOKUP($A161,Assets!$A:$A,Assets!$I:$I,0),0),0,(MAX(0,MIN(IFERROR(XLOOKUP($A161,Assets!$A:$A,Assets!$I:$I,0),0),IF(OR(IFERROR(XLOOKUP($A161,Assets!$A:$A,Assets!$E:$E,""),"")="", $B161=""),0,DATEDIF(IFERROR(XLOOKUP($A161,Assets!$A:$A,Assets!$E:$E,""),""),EOMONTH($B161,0)+1,"m"))))),2,TRUE)),"")))</f>
        <v/>
      </c>
      <c r="H161" s="13">
        <f>IF($A161="","",MAX(0,IFERROR(XLOOKUP($A161,Assets!$A:$A,Assets!$F:$F,0),0)-$G161))</f>
        <v/>
      </c>
      <c r="I161" s="13">
        <f>IF($A161="","",($D161-$E161)-$H161)</f>
        <v/>
      </c>
      <c r="J161" s="12" t="n"/>
      <c r="K161" s="12" t="n"/>
    </row>
    <row r="162">
      <c r="A162" s="12" t="n"/>
      <c r="B162" s="14" t="n"/>
      <c r="C162" s="12" t="n"/>
      <c r="D162" s="13" t="n"/>
      <c r="E162" s="13" t="n"/>
      <c r="F162" s="13">
        <f>IF($A162="","",IFERROR(XLOOKUP($A162,Assets!$A:$A,Assets!$F:$F,""),""))</f>
        <v/>
      </c>
      <c r="G162" s="13">
        <f>IF($A162="","",IF(IFERROR(XLOOKUP($A162,Assets!$A:$A,Assets!$J:$J,""),"")="SL",(MAX(0,MIN(IFERROR(XLOOKUP($A162,Assets!$A:$A,Assets!$I:$I,0),0),IF(OR(IFERROR(XLOOKUP($A162,Assets!$A:$A,Assets!$E:$E,""),"")="", $B162=""),0,DATEDIF(IFERROR(XLOOKUP($A162,Assets!$A:$A,Assets!$E:$E,""),""),EOMONTH($B162,0)+1,"m")))))*(IFERROR((IFERROR(XLOOKUP($A162,Assets!$A:$A,Assets!$F:$F,0),0)-IFERROR(XLOOKUP($A162,Assets!$A:$A,Assets!$G:$G,0),0))/IFERROR(XLOOKUP($A162,Assets!$A:$A,Assets!$I:$I,0),0),0)),IF(IFERROR(XLOOKUP($A162,Assets!$A:$A,Assets!$J:$J,""),"")="DDB",IF((MAX(0,MIN(IFERROR(XLOOKUP($A162,Assets!$A:$A,Assets!$I:$I,0),0),IF(OR(IFERROR(XLOOKUP($A162,Assets!$A:$A,Assets!$E:$E,""),"")="", $B162=""),0,DATEDIF(IFERROR(XLOOKUP($A162,Assets!$A:$A,Assets!$E:$E,""),""),EOMONTH($B162,0)+1,"m")))))=0,0,VDB(IFERROR(XLOOKUP($A162,Assets!$A:$A,Assets!$F:$F,0),0),IFERROR(XLOOKUP($A162,Assets!$A:$A,Assets!$G:$G,0),0),IFERROR(XLOOKUP($A162,Assets!$A:$A,Assets!$I:$I,0),0),0,(MAX(0,MIN(IFERROR(XLOOKUP($A162,Assets!$A:$A,Assets!$I:$I,0),0),IF(OR(IFERROR(XLOOKUP($A162,Assets!$A:$A,Assets!$E:$E,""),"")="", $B162=""),0,DATEDIF(IFERROR(XLOOKUP($A162,Assets!$A:$A,Assets!$E:$E,""),""),EOMONTH($B162,0)+1,"m"))))),2,TRUE)),"")))</f>
        <v/>
      </c>
      <c r="H162" s="13">
        <f>IF($A162="","",MAX(0,IFERROR(XLOOKUP($A162,Assets!$A:$A,Assets!$F:$F,0),0)-$G162))</f>
        <v/>
      </c>
      <c r="I162" s="13">
        <f>IF($A162="","",($D162-$E162)-$H162)</f>
        <v/>
      </c>
      <c r="J162" s="12" t="n"/>
      <c r="K162" s="12" t="n"/>
    </row>
    <row r="163">
      <c r="A163" s="12" t="n"/>
      <c r="B163" s="14" t="n"/>
      <c r="C163" s="12" t="n"/>
      <c r="D163" s="13" t="n"/>
      <c r="E163" s="13" t="n"/>
      <c r="F163" s="13">
        <f>IF($A163="","",IFERROR(XLOOKUP($A163,Assets!$A:$A,Assets!$F:$F,""),""))</f>
        <v/>
      </c>
      <c r="G163" s="13">
        <f>IF($A163="","",IF(IFERROR(XLOOKUP($A163,Assets!$A:$A,Assets!$J:$J,""),"")="SL",(MAX(0,MIN(IFERROR(XLOOKUP($A163,Assets!$A:$A,Assets!$I:$I,0),0),IF(OR(IFERROR(XLOOKUP($A163,Assets!$A:$A,Assets!$E:$E,""),"")="", $B163=""),0,DATEDIF(IFERROR(XLOOKUP($A163,Assets!$A:$A,Assets!$E:$E,""),""),EOMONTH($B163,0)+1,"m")))))*(IFERROR((IFERROR(XLOOKUP($A163,Assets!$A:$A,Assets!$F:$F,0),0)-IFERROR(XLOOKUP($A163,Assets!$A:$A,Assets!$G:$G,0),0))/IFERROR(XLOOKUP($A163,Assets!$A:$A,Assets!$I:$I,0),0),0)),IF(IFERROR(XLOOKUP($A163,Assets!$A:$A,Assets!$J:$J,""),"")="DDB",IF((MAX(0,MIN(IFERROR(XLOOKUP($A163,Assets!$A:$A,Assets!$I:$I,0),0),IF(OR(IFERROR(XLOOKUP($A163,Assets!$A:$A,Assets!$E:$E,""),"")="", $B163=""),0,DATEDIF(IFERROR(XLOOKUP($A163,Assets!$A:$A,Assets!$E:$E,""),""),EOMONTH($B163,0)+1,"m")))))=0,0,VDB(IFERROR(XLOOKUP($A163,Assets!$A:$A,Assets!$F:$F,0),0),IFERROR(XLOOKUP($A163,Assets!$A:$A,Assets!$G:$G,0),0),IFERROR(XLOOKUP($A163,Assets!$A:$A,Assets!$I:$I,0),0),0,(MAX(0,MIN(IFERROR(XLOOKUP($A163,Assets!$A:$A,Assets!$I:$I,0),0),IF(OR(IFERROR(XLOOKUP($A163,Assets!$A:$A,Assets!$E:$E,""),"")="", $B163=""),0,DATEDIF(IFERROR(XLOOKUP($A163,Assets!$A:$A,Assets!$E:$E,""),""),EOMONTH($B163,0)+1,"m"))))),2,TRUE)),"")))</f>
        <v/>
      </c>
      <c r="H163" s="13">
        <f>IF($A163="","",MAX(0,IFERROR(XLOOKUP($A163,Assets!$A:$A,Assets!$F:$F,0),0)-$G163))</f>
        <v/>
      </c>
      <c r="I163" s="13">
        <f>IF($A163="","",($D163-$E163)-$H163)</f>
        <v/>
      </c>
      <c r="J163" s="12" t="n"/>
      <c r="K163" s="12" t="n"/>
    </row>
    <row r="164">
      <c r="A164" s="12" t="n"/>
      <c r="B164" s="14" t="n"/>
      <c r="C164" s="12" t="n"/>
      <c r="D164" s="13" t="n"/>
      <c r="E164" s="13" t="n"/>
      <c r="F164" s="13">
        <f>IF($A164="","",IFERROR(XLOOKUP($A164,Assets!$A:$A,Assets!$F:$F,""),""))</f>
        <v/>
      </c>
      <c r="G164" s="13">
        <f>IF($A164="","",IF(IFERROR(XLOOKUP($A164,Assets!$A:$A,Assets!$J:$J,""),"")="SL",(MAX(0,MIN(IFERROR(XLOOKUP($A164,Assets!$A:$A,Assets!$I:$I,0),0),IF(OR(IFERROR(XLOOKUP($A164,Assets!$A:$A,Assets!$E:$E,""),"")="", $B164=""),0,DATEDIF(IFERROR(XLOOKUP($A164,Assets!$A:$A,Assets!$E:$E,""),""),EOMONTH($B164,0)+1,"m")))))*(IFERROR((IFERROR(XLOOKUP($A164,Assets!$A:$A,Assets!$F:$F,0),0)-IFERROR(XLOOKUP($A164,Assets!$A:$A,Assets!$G:$G,0),0))/IFERROR(XLOOKUP($A164,Assets!$A:$A,Assets!$I:$I,0),0),0)),IF(IFERROR(XLOOKUP($A164,Assets!$A:$A,Assets!$J:$J,""),"")="DDB",IF((MAX(0,MIN(IFERROR(XLOOKUP($A164,Assets!$A:$A,Assets!$I:$I,0),0),IF(OR(IFERROR(XLOOKUP($A164,Assets!$A:$A,Assets!$E:$E,""),"")="", $B164=""),0,DATEDIF(IFERROR(XLOOKUP($A164,Assets!$A:$A,Assets!$E:$E,""),""),EOMONTH($B164,0)+1,"m")))))=0,0,VDB(IFERROR(XLOOKUP($A164,Assets!$A:$A,Assets!$F:$F,0),0),IFERROR(XLOOKUP($A164,Assets!$A:$A,Assets!$G:$G,0),0),IFERROR(XLOOKUP($A164,Assets!$A:$A,Assets!$I:$I,0),0),0,(MAX(0,MIN(IFERROR(XLOOKUP($A164,Assets!$A:$A,Assets!$I:$I,0),0),IF(OR(IFERROR(XLOOKUP($A164,Assets!$A:$A,Assets!$E:$E,""),"")="", $B164=""),0,DATEDIF(IFERROR(XLOOKUP($A164,Assets!$A:$A,Assets!$E:$E,""),""),EOMONTH($B164,0)+1,"m"))))),2,TRUE)),"")))</f>
        <v/>
      </c>
      <c r="H164" s="13">
        <f>IF($A164="","",MAX(0,IFERROR(XLOOKUP($A164,Assets!$A:$A,Assets!$F:$F,0),0)-$G164))</f>
        <v/>
      </c>
      <c r="I164" s="13">
        <f>IF($A164="","",($D164-$E164)-$H164)</f>
        <v/>
      </c>
      <c r="J164" s="12" t="n"/>
      <c r="K164" s="12" t="n"/>
    </row>
    <row r="165">
      <c r="A165" s="12" t="n"/>
      <c r="B165" s="14" t="n"/>
      <c r="C165" s="12" t="n"/>
      <c r="D165" s="13" t="n"/>
      <c r="E165" s="13" t="n"/>
      <c r="F165" s="13">
        <f>IF($A165="","",IFERROR(XLOOKUP($A165,Assets!$A:$A,Assets!$F:$F,""),""))</f>
        <v/>
      </c>
      <c r="G165" s="13">
        <f>IF($A165="","",IF(IFERROR(XLOOKUP($A165,Assets!$A:$A,Assets!$J:$J,""),"")="SL",(MAX(0,MIN(IFERROR(XLOOKUP($A165,Assets!$A:$A,Assets!$I:$I,0),0),IF(OR(IFERROR(XLOOKUP($A165,Assets!$A:$A,Assets!$E:$E,""),"")="", $B165=""),0,DATEDIF(IFERROR(XLOOKUP($A165,Assets!$A:$A,Assets!$E:$E,""),""),EOMONTH($B165,0)+1,"m")))))*(IFERROR((IFERROR(XLOOKUP($A165,Assets!$A:$A,Assets!$F:$F,0),0)-IFERROR(XLOOKUP($A165,Assets!$A:$A,Assets!$G:$G,0),0))/IFERROR(XLOOKUP($A165,Assets!$A:$A,Assets!$I:$I,0),0),0)),IF(IFERROR(XLOOKUP($A165,Assets!$A:$A,Assets!$J:$J,""),"")="DDB",IF((MAX(0,MIN(IFERROR(XLOOKUP($A165,Assets!$A:$A,Assets!$I:$I,0),0),IF(OR(IFERROR(XLOOKUP($A165,Assets!$A:$A,Assets!$E:$E,""),"")="", $B165=""),0,DATEDIF(IFERROR(XLOOKUP($A165,Assets!$A:$A,Assets!$E:$E,""),""),EOMONTH($B165,0)+1,"m")))))=0,0,VDB(IFERROR(XLOOKUP($A165,Assets!$A:$A,Assets!$F:$F,0),0),IFERROR(XLOOKUP($A165,Assets!$A:$A,Assets!$G:$G,0),0),IFERROR(XLOOKUP($A165,Assets!$A:$A,Assets!$I:$I,0),0),0,(MAX(0,MIN(IFERROR(XLOOKUP($A165,Assets!$A:$A,Assets!$I:$I,0),0),IF(OR(IFERROR(XLOOKUP($A165,Assets!$A:$A,Assets!$E:$E,""),"")="", $B165=""),0,DATEDIF(IFERROR(XLOOKUP($A165,Assets!$A:$A,Assets!$E:$E,""),""),EOMONTH($B165,0)+1,"m"))))),2,TRUE)),"")))</f>
        <v/>
      </c>
      <c r="H165" s="13">
        <f>IF($A165="","",MAX(0,IFERROR(XLOOKUP($A165,Assets!$A:$A,Assets!$F:$F,0),0)-$G165))</f>
        <v/>
      </c>
      <c r="I165" s="13">
        <f>IF($A165="","",($D165-$E165)-$H165)</f>
        <v/>
      </c>
      <c r="J165" s="12" t="n"/>
      <c r="K165" s="12" t="n"/>
    </row>
    <row r="166">
      <c r="A166" s="12" t="n"/>
      <c r="B166" s="14" t="n"/>
      <c r="C166" s="12" t="n"/>
      <c r="D166" s="13" t="n"/>
      <c r="E166" s="13" t="n"/>
      <c r="F166" s="13">
        <f>IF($A166="","",IFERROR(XLOOKUP($A166,Assets!$A:$A,Assets!$F:$F,""),""))</f>
        <v/>
      </c>
      <c r="G166" s="13">
        <f>IF($A166="","",IF(IFERROR(XLOOKUP($A166,Assets!$A:$A,Assets!$J:$J,""),"")="SL",(MAX(0,MIN(IFERROR(XLOOKUP($A166,Assets!$A:$A,Assets!$I:$I,0),0),IF(OR(IFERROR(XLOOKUP($A166,Assets!$A:$A,Assets!$E:$E,""),"")="", $B166=""),0,DATEDIF(IFERROR(XLOOKUP($A166,Assets!$A:$A,Assets!$E:$E,""),""),EOMONTH($B166,0)+1,"m")))))*(IFERROR((IFERROR(XLOOKUP($A166,Assets!$A:$A,Assets!$F:$F,0),0)-IFERROR(XLOOKUP($A166,Assets!$A:$A,Assets!$G:$G,0),0))/IFERROR(XLOOKUP($A166,Assets!$A:$A,Assets!$I:$I,0),0),0)),IF(IFERROR(XLOOKUP($A166,Assets!$A:$A,Assets!$J:$J,""),"")="DDB",IF((MAX(0,MIN(IFERROR(XLOOKUP($A166,Assets!$A:$A,Assets!$I:$I,0),0),IF(OR(IFERROR(XLOOKUP($A166,Assets!$A:$A,Assets!$E:$E,""),"")="", $B166=""),0,DATEDIF(IFERROR(XLOOKUP($A166,Assets!$A:$A,Assets!$E:$E,""),""),EOMONTH($B166,0)+1,"m")))))=0,0,VDB(IFERROR(XLOOKUP($A166,Assets!$A:$A,Assets!$F:$F,0),0),IFERROR(XLOOKUP($A166,Assets!$A:$A,Assets!$G:$G,0),0),IFERROR(XLOOKUP($A166,Assets!$A:$A,Assets!$I:$I,0),0),0,(MAX(0,MIN(IFERROR(XLOOKUP($A166,Assets!$A:$A,Assets!$I:$I,0),0),IF(OR(IFERROR(XLOOKUP($A166,Assets!$A:$A,Assets!$E:$E,""),"")="", $B166=""),0,DATEDIF(IFERROR(XLOOKUP($A166,Assets!$A:$A,Assets!$E:$E,""),""),EOMONTH($B166,0)+1,"m"))))),2,TRUE)),"")))</f>
        <v/>
      </c>
      <c r="H166" s="13">
        <f>IF($A166="","",MAX(0,IFERROR(XLOOKUP($A166,Assets!$A:$A,Assets!$F:$F,0),0)-$G166))</f>
        <v/>
      </c>
      <c r="I166" s="13">
        <f>IF($A166="","",($D166-$E166)-$H166)</f>
        <v/>
      </c>
      <c r="J166" s="12" t="n"/>
      <c r="K166" s="12" t="n"/>
    </row>
    <row r="167">
      <c r="A167" s="12" t="n"/>
      <c r="B167" s="14" t="n"/>
      <c r="C167" s="12" t="n"/>
      <c r="D167" s="13" t="n"/>
      <c r="E167" s="13" t="n"/>
      <c r="F167" s="13">
        <f>IF($A167="","",IFERROR(XLOOKUP($A167,Assets!$A:$A,Assets!$F:$F,""),""))</f>
        <v/>
      </c>
      <c r="G167" s="13">
        <f>IF($A167="","",IF(IFERROR(XLOOKUP($A167,Assets!$A:$A,Assets!$J:$J,""),"")="SL",(MAX(0,MIN(IFERROR(XLOOKUP($A167,Assets!$A:$A,Assets!$I:$I,0),0),IF(OR(IFERROR(XLOOKUP($A167,Assets!$A:$A,Assets!$E:$E,""),"")="", $B167=""),0,DATEDIF(IFERROR(XLOOKUP($A167,Assets!$A:$A,Assets!$E:$E,""),""),EOMONTH($B167,0)+1,"m")))))*(IFERROR((IFERROR(XLOOKUP($A167,Assets!$A:$A,Assets!$F:$F,0),0)-IFERROR(XLOOKUP($A167,Assets!$A:$A,Assets!$G:$G,0),0))/IFERROR(XLOOKUP($A167,Assets!$A:$A,Assets!$I:$I,0),0),0)),IF(IFERROR(XLOOKUP($A167,Assets!$A:$A,Assets!$J:$J,""),"")="DDB",IF((MAX(0,MIN(IFERROR(XLOOKUP($A167,Assets!$A:$A,Assets!$I:$I,0),0),IF(OR(IFERROR(XLOOKUP($A167,Assets!$A:$A,Assets!$E:$E,""),"")="", $B167=""),0,DATEDIF(IFERROR(XLOOKUP($A167,Assets!$A:$A,Assets!$E:$E,""),""),EOMONTH($B167,0)+1,"m")))))=0,0,VDB(IFERROR(XLOOKUP($A167,Assets!$A:$A,Assets!$F:$F,0),0),IFERROR(XLOOKUP($A167,Assets!$A:$A,Assets!$G:$G,0),0),IFERROR(XLOOKUP($A167,Assets!$A:$A,Assets!$I:$I,0),0),0,(MAX(0,MIN(IFERROR(XLOOKUP($A167,Assets!$A:$A,Assets!$I:$I,0),0),IF(OR(IFERROR(XLOOKUP($A167,Assets!$A:$A,Assets!$E:$E,""),"")="", $B167=""),0,DATEDIF(IFERROR(XLOOKUP($A167,Assets!$A:$A,Assets!$E:$E,""),""),EOMONTH($B167,0)+1,"m"))))),2,TRUE)),"")))</f>
        <v/>
      </c>
      <c r="H167" s="13">
        <f>IF($A167="","",MAX(0,IFERROR(XLOOKUP($A167,Assets!$A:$A,Assets!$F:$F,0),0)-$G167))</f>
        <v/>
      </c>
      <c r="I167" s="13">
        <f>IF($A167="","",($D167-$E167)-$H167)</f>
        <v/>
      </c>
      <c r="J167" s="12" t="n"/>
      <c r="K167" s="12" t="n"/>
    </row>
    <row r="168">
      <c r="A168" s="12" t="n"/>
      <c r="B168" s="14" t="n"/>
      <c r="C168" s="12" t="n"/>
      <c r="D168" s="13" t="n"/>
      <c r="E168" s="13" t="n"/>
      <c r="F168" s="13">
        <f>IF($A168="","",IFERROR(XLOOKUP($A168,Assets!$A:$A,Assets!$F:$F,""),""))</f>
        <v/>
      </c>
      <c r="G168" s="13">
        <f>IF($A168="","",IF(IFERROR(XLOOKUP($A168,Assets!$A:$A,Assets!$J:$J,""),"")="SL",(MAX(0,MIN(IFERROR(XLOOKUP($A168,Assets!$A:$A,Assets!$I:$I,0),0),IF(OR(IFERROR(XLOOKUP($A168,Assets!$A:$A,Assets!$E:$E,""),"")="", $B168=""),0,DATEDIF(IFERROR(XLOOKUP($A168,Assets!$A:$A,Assets!$E:$E,""),""),EOMONTH($B168,0)+1,"m")))))*(IFERROR((IFERROR(XLOOKUP($A168,Assets!$A:$A,Assets!$F:$F,0),0)-IFERROR(XLOOKUP($A168,Assets!$A:$A,Assets!$G:$G,0),0))/IFERROR(XLOOKUP($A168,Assets!$A:$A,Assets!$I:$I,0),0),0)),IF(IFERROR(XLOOKUP($A168,Assets!$A:$A,Assets!$J:$J,""),"")="DDB",IF((MAX(0,MIN(IFERROR(XLOOKUP($A168,Assets!$A:$A,Assets!$I:$I,0),0),IF(OR(IFERROR(XLOOKUP($A168,Assets!$A:$A,Assets!$E:$E,""),"")="", $B168=""),0,DATEDIF(IFERROR(XLOOKUP($A168,Assets!$A:$A,Assets!$E:$E,""),""),EOMONTH($B168,0)+1,"m")))))=0,0,VDB(IFERROR(XLOOKUP($A168,Assets!$A:$A,Assets!$F:$F,0),0),IFERROR(XLOOKUP($A168,Assets!$A:$A,Assets!$G:$G,0),0),IFERROR(XLOOKUP($A168,Assets!$A:$A,Assets!$I:$I,0),0),0,(MAX(0,MIN(IFERROR(XLOOKUP($A168,Assets!$A:$A,Assets!$I:$I,0),0),IF(OR(IFERROR(XLOOKUP($A168,Assets!$A:$A,Assets!$E:$E,""),"")="", $B168=""),0,DATEDIF(IFERROR(XLOOKUP($A168,Assets!$A:$A,Assets!$E:$E,""),""),EOMONTH($B168,0)+1,"m"))))),2,TRUE)),"")))</f>
        <v/>
      </c>
      <c r="H168" s="13">
        <f>IF($A168="","",MAX(0,IFERROR(XLOOKUP($A168,Assets!$A:$A,Assets!$F:$F,0),0)-$G168))</f>
        <v/>
      </c>
      <c r="I168" s="13">
        <f>IF($A168="","",($D168-$E168)-$H168)</f>
        <v/>
      </c>
      <c r="J168" s="12" t="n"/>
      <c r="K168" s="12" t="n"/>
    </row>
    <row r="169">
      <c r="A169" s="12" t="n"/>
      <c r="B169" s="14" t="n"/>
      <c r="C169" s="12" t="n"/>
      <c r="D169" s="13" t="n"/>
      <c r="E169" s="13" t="n"/>
      <c r="F169" s="13">
        <f>IF($A169="","",IFERROR(XLOOKUP($A169,Assets!$A:$A,Assets!$F:$F,""),""))</f>
        <v/>
      </c>
      <c r="G169" s="13">
        <f>IF($A169="","",IF(IFERROR(XLOOKUP($A169,Assets!$A:$A,Assets!$J:$J,""),"")="SL",(MAX(0,MIN(IFERROR(XLOOKUP($A169,Assets!$A:$A,Assets!$I:$I,0),0),IF(OR(IFERROR(XLOOKUP($A169,Assets!$A:$A,Assets!$E:$E,""),"")="", $B169=""),0,DATEDIF(IFERROR(XLOOKUP($A169,Assets!$A:$A,Assets!$E:$E,""),""),EOMONTH($B169,0)+1,"m")))))*(IFERROR((IFERROR(XLOOKUP($A169,Assets!$A:$A,Assets!$F:$F,0),0)-IFERROR(XLOOKUP($A169,Assets!$A:$A,Assets!$G:$G,0),0))/IFERROR(XLOOKUP($A169,Assets!$A:$A,Assets!$I:$I,0),0),0)),IF(IFERROR(XLOOKUP($A169,Assets!$A:$A,Assets!$J:$J,""),"")="DDB",IF((MAX(0,MIN(IFERROR(XLOOKUP($A169,Assets!$A:$A,Assets!$I:$I,0),0),IF(OR(IFERROR(XLOOKUP($A169,Assets!$A:$A,Assets!$E:$E,""),"")="", $B169=""),0,DATEDIF(IFERROR(XLOOKUP($A169,Assets!$A:$A,Assets!$E:$E,""),""),EOMONTH($B169,0)+1,"m")))))=0,0,VDB(IFERROR(XLOOKUP($A169,Assets!$A:$A,Assets!$F:$F,0),0),IFERROR(XLOOKUP($A169,Assets!$A:$A,Assets!$G:$G,0),0),IFERROR(XLOOKUP($A169,Assets!$A:$A,Assets!$I:$I,0),0),0,(MAX(0,MIN(IFERROR(XLOOKUP($A169,Assets!$A:$A,Assets!$I:$I,0),0),IF(OR(IFERROR(XLOOKUP($A169,Assets!$A:$A,Assets!$E:$E,""),"")="", $B169=""),0,DATEDIF(IFERROR(XLOOKUP($A169,Assets!$A:$A,Assets!$E:$E,""),""),EOMONTH($B169,0)+1,"m"))))),2,TRUE)),"")))</f>
        <v/>
      </c>
      <c r="H169" s="13">
        <f>IF($A169="","",MAX(0,IFERROR(XLOOKUP($A169,Assets!$A:$A,Assets!$F:$F,0),0)-$G169))</f>
        <v/>
      </c>
      <c r="I169" s="13">
        <f>IF($A169="","",($D169-$E169)-$H169)</f>
        <v/>
      </c>
      <c r="J169" s="12" t="n"/>
      <c r="K169" s="12" t="n"/>
    </row>
    <row r="170">
      <c r="A170" s="12" t="n"/>
      <c r="B170" s="14" t="n"/>
      <c r="C170" s="12" t="n"/>
      <c r="D170" s="13" t="n"/>
      <c r="E170" s="13" t="n"/>
      <c r="F170" s="13">
        <f>IF($A170="","",IFERROR(XLOOKUP($A170,Assets!$A:$A,Assets!$F:$F,""),""))</f>
        <v/>
      </c>
      <c r="G170" s="13">
        <f>IF($A170="","",IF(IFERROR(XLOOKUP($A170,Assets!$A:$A,Assets!$J:$J,""),"")="SL",(MAX(0,MIN(IFERROR(XLOOKUP($A170,Assets!$A:$A,Assets!$I:$I,0),0),IF(OR(IFERROR(XLOOKUP($A170,Assets!$A:$A,Assets!$E:$E,""),"")="", $B170=""),0,DATEDIF(IFERROR(XLOOKUP($A170,Assets!$A:$A,Assets!$E:$E,""),""),EOMONTH($B170,0)+1,"m")))))*(IFERROR((IFERROR(XLOOKUP($A170,Assets!$A:$A,Assets!$F:$F,0),0)-IFERROR(XLOOKUP($A170,Assets!$A:$A,Assets!$G:$G,0),0))/IFERROR(XLOOKUP($A170,Assets!$A:$A,Assets!$I:$I,0),0),0)),IF(IFERROR(XLOOKUP($A170,Assets!$A:$A,Assets!$J:$J,""),"")="DDB",IF((MAX(0,MIN(IFERROR(XLOOKUP($A170,Assets!$A:$A,Assets!$I:$I,0),0),IF(OR(IFERROR(XLOOKUP($A170,Assets!$A:$A,Assets!$E:$E,""),"")="", $B170=""),0,DATEDIF(IFERROR(XLOOKUP($A170,Assets!$A:$A,Assets!$E:$E,""),""),EOMONTH($B170,0)+1,"m")))))=0,0,VDB(IFERROR(XLOOKUP($A170,Assets!$A:$A,Assets!$F:$F,0),0),IFERROR(XLOOKUP($A170,Assets!$A:$A,Assets!$G:$G,0),0),IFERROR(XLOOKUP($A170,Assets!$A:$A,Assets!$I:$I,0),0),0,(MAX(0,MIN(IFERROR(XLOOKUP($A170,Assets!$A:$A,Assets!$I:$I,0),0),IF(OR(IFERROR(XLOOKUP($A170,Assets!$A:$A,Assets!$E:$E,""),"")="", $B170=""),0,DATEDIF(IFERROR(XLOOKUP($A170,Assets!$A:$A,Assets!$E:$E,""),""),EOMONTH($B170,0)+1,"m"))))),2,TRUE)),"")))</f>
        <v/>
      </c>
      <c r="H170" s="13">
        <f>IF($A170="","",MAX(0,IFERROR(XLOOKUP($A170,Assets!$A:$A,Assets!$F:$F,0),0)-$G170))</f>
        <v/>
      </c>
      <c r="I170" s="13">
        <f>IF($A170="","",($D170-$E170)-$H170)</f>
        <v/>
      </c>
      <c r="J170" s="12" t="n"/>
      <c r="K170" s="12" t="n"/>
    </row>
    <row r="171">
      <c r="A171" s="12" t="n"/>
      <c r="B171" s="14" t="n"/>
      <c r="C171" s="12" t="n"/>
      <c r="D171" s="13" t="n"/>
      <c r="E171" s="13" t="n"/>
      <c r="F171" s="13">
        <f>IF($A171="","",IFERROR(XLOOKUP($A171,Assets!$A:$A,Assets!$F:$F,""),""))</f>
        <v/>
      </c>
      <c r="G171" s="13">
        <f>IF($A171="","",IF(IFERROR(XLOOKUP($A171,Assets!$A:$A,Assets!$J:$J,""),"")="SL",(MAX(0,MIN(IFERROR(XLOOKUP($A171,Assets!$A:$A,Assets!$I:$I,0),0),IF(OR(IFERROR(XLOOKUP($A171,Assets!$A:$A,Assets!$E:$E,""),"")="", $B171=""),0,DATEDIF(IFERROR(XLOOKUP($A171,Assets!$A:$A,Assets!$E:$E,""),""),EOMONTH($B171,0)+1,"m")))))*(IFERROR((IFERROR(XLOOKUP($A171,Assets!$A:$A,Assets!$F:$F,0),0)-IFERROR(XLOOKUP($A171,Assets!$A:$A,Assets!$G:$G,0),0))/IFERROR(XLOOKUP($A171,Assets!$A:$A,Assets!$I:$I,0),0),0)),IF(IFERROR(XLOOKUP($A171,Assets!$A:$A,Assets!$J:$J,""),"")="DDB",IF((MAX(0,MIN(IFERROR(XLOOKUP($A171,Assets!$A:$A,Assets!$I:$I,0),0),IF(OR(IFERROR(XLOOKUP($A171,Assets!$A:$A,Assets!$E:$E,""),"")="", $B171=""),0,DATEDIF(IFERROR(XLOOKUP($A171,Assets!$A:$A,Assets!$E:$E,""),""),EOMONTH($B171,0)+1,"m")))))=0,0,VDB(IFERROR(XLOOKUP($A171,Assets!$A:$A,Assets!$F:$F,0),0),IFERROR(XLOOKUP($A171,Assets!$A:$A,Assets!$G:$G,0),0),IFERROR(XLOOKUP($A171,Assets!$A:$A,Assets!$I:$I,0),0),0,(MAX(0,MIN(IFERROR(XLOOKUP($A171,Assets!$A:$A,Assets!$I:$I,0),0),IF(OR(IFERROR(XLOOKUP($A171,Assets!$A:$A,Assets!$E:$E,""),"")="", $B171=""),0,DATEDIF(IFERROR(XLOOKUP($A171,Assets!$A:$A,Assets!$E:$E,""),""),EOMONTH($B171,0)+1,"m"))))),2,TRUE)),"")))</f>
        <v/>
      </c>
      <c r="H171" s="13">
        <f>IF($A171="","",MAX(0,IFERROR(XLOOKUP($A171,Assets!$A:$A,Assets!$F:$F,0),0)-$G171))</f>
        <v/>
      </c>
      <c r="I171" s="13">
        <f>IF($A171="","",($D171-$E171)-$H171)</f>
        <v/>
      </c>
      <c r="J171" s="12" t="n"/>
      <c r="K171" s="12" t="n"/>
    </row>
    <row r="172">
      <c r="A172" s="12" t="n"/>
      <c r="B172" s="14" t="n"/>
      <c r="C172" s="12" t="n"/>
      <c r="D172" s="13" t="n"/>
      <c r="E172" s="13" t="n"/>
      <c r="F172" s="13">
        <f>IF($A172="","",IFERROR(XLOOKUP($A172,Assets!$A:$A,Assets!$F:$F,""),""))</f>
        <v/>
      </c>
      <c r="G172" s="13">
        <f>IF($A172="","",IF(IFERROR(XLOOKUP($A172,Assets!$A:$A,Assets!$J:$J,""),"")="SL",(MAX(0,MIN(IFERROR(XLOOKUP($A172,Assets!$A:$A,Assets!$I:$I,0),0),IF(OR(IFERROR(XLOOKUP($A172,Assets!$A:$A,Assets!$E:$E,""),"")="", $B172=""),0,DATEDIF(IFERROR(XLOOKUP($A172,Assets!$A:$A,Assets!$E:$E,""),""),EOMONTH($B172,0)+1,"m")))))*(IFERROR((IFERROR(XLOOKUP($A172,Assets!$A:$A,Assets!$F:$F,0),0)-IFERROR(XLOOKUP($A172,Assets!$A:$A,Assets!$G:$G,0),0))/IFERROR(XLOOKUP($A172,Assets!$A:$A,Assets!$I:$I,0),0),0)),IF(IFERROR(XLOOKUP($A172,Assets!$A:$A,Assets!$J:$J,""),"")="DDB",IF((MAX(0,MIN(IFERROR(XLOOKUP($A172,Assets!$A:$A,Assets!$I:$I,0),0),IF(OR(IFERROR(XLOOKUP($A172,Assets!$A:$A,Assets!$E:$E,""),"")="", $B172=""),0,DATEDIF(IFERROR(XLOOKUP($A172,Assets!$A:$A,Assets!$E:$E,""),""),EOMONTH($B172,0)+1,"m")))))=0,0,VDB(IFERROR(XLOOKUP($A172,Assets!$A:$A,Assets!$F:$F,0),0),IFERROR(XLOOKUP($A172,Assets!$A:$A,Assets!$G:$G,0),0),IFERROR(XLOOKUP($A172,Assets!$A:$A,Assets!$I:$I,0),0),0,(MAX(0,MIN(IFERROR(XLOOKUP($A172,Assets!$A:$A,Assets!$I:$I,0),0),IF(OR(IFERROR(XLOOKUP($A172,Assets!$A:$A,Assets!$E:$E,""),"")="", $B172=""),0,DATEDIF(IFERROR(XLOOKUP($A172,Assets!$A:$A,Assets!$E:$E,""),""),EOMONTH($B172,0)+1,"m"))))),2,TRUE)),"")))</f>
        <v/>
      </c>
      <c r="H172" s="13">
        <f>IF($A172="","",MAX(0,IFERROR(XLOOKUP($A172,Assets!$A:$A,Assets!$F:$F,0),0)-$G172))</f>
        <v/>
      </c>
      <c r="I172" s="13">
        <f>IF($A172="","",($D172-$E172)-$H172)</f>
        <v/>
      </c>
      <c r="J172" s="12" t="n"/>
      <c r="K172" s="12" t="n"/>
    </row>
    <row r="173">
      <c r="A173" s="12" t="n"/>
      <c r="B173" s="14" t="n"/>
      <c r="C173" s="12" t="n"/>
      <c r="D173" s="13" t="n"/>
      <c r="E173" s="13" t="n"/>
      <c r="F173" s="13">
        <f>IF($A173="","",IFERROR(XLOOKUP($A173,Assets!$A:$A,Assets!$F:$F,""),""))</f>
        <v/>
      </c>
      <c r="G173" s="13">
        <f>IF($A173="","",IF(IFERROR(XLOOKUP($A173,Assets!$A:$A,Assets!$J:$J,""),"")="SL",(MAX(0,MIN(IFERROR(XLOOKUP($A173,Assets!$A:$A,Assets!$I:$I,0),0),IF(OR(IFERROR(XLOOKUP($A173,Assets!$A:$A,Assets!$E:$E,""),"")="", $B173=""),0,DATEDIF(IFERROR(XLOOKUP($A173,Assets!$A:$A,Assets!$E:$E,""),""),EOMONTH($B173,0)+1,"m")))))*(IFERROR((IFERROR(XLOOKUP($A173,Assets!$A:$A,Assets!$F:$F,0),0)-IFERROR(XLOOKUP($A173,Assets!$A:$A,Assets!$G:$G,0),0))/IFERROR(XLOOKUP($A173,Assets!$A:$A,Assets!$I:$I,0),0),0)),IF(IFERROR(XLOOKUP($A173,Assets!$A:$A,Assets!$J:$J,""),"")="DDB",IF((MAX(0,MIN(IFERROR(XLOOKUP($A173,Assets!$A:$A,Assets!$I:$I,0),0),IF(OR(IFERROR(XLOOKUP($A173,Assets!$A:$A,Assets!$E:$E,""),"")="", $B173=""),0,DATEDIF(IFERROR(XLOOKUP($A173,Assets!$A:$A,Assets!$E:$E,""),""),EOMONTH($B173,0)+1,"m")))))=0,0,VDB(IFERROR(XLOOKUP($A173,Assets!$A:$A,Assets!$F:$F,0),0),IFERROR(XLOOKUP($A173,Assets!$A:$A,Assets!$G:$G,0),0),IFERROR(XLOOKUP($A173,Assets!$A:$A,Assets!$I:$I,0),0),0,(MAX(0,MIN(IFERROR(XLOOKUP($A173,Assets!$A:$A,Assets!$I:$I,0),0),IF(OR(IFERROR(XLOOKUP($A173,Assets!$A:$A,Assets!$E:$E,""),"")="", $B173=""),0,DATEDIF(IFERROR(XLOOKUP($A173,Assets!$A:$A,Assets!$E:$E,""),""),EOMONTH($B173,0)+1,"m"))))),2,TRUE)),"")))</f>
        <v/>
      </c>
      <c r="H173" s="13">
        <f>IF($A173="","",MAX(0,IFERROR(XLOOKUP($A173,Assets!$A:$A,Assets!$F:$F,0),0)-$G173))</f>
        <v/>
      </c>
      <c r="I173" s="13">
        <f>IF($A173="","",($D173-$E173)-$H173)</f>
        <v/>
      </c>
      <c r="J173" s="12" t="n"/>
      <c r="K173" s="12" t="n"/>
    </row>
    <row r="174">
      <c r="A174" s="12" t="n"/>
      <c r="B174" s="14" t="n"/>
      <c r="C174" s="12" t="n"/>
      <c r="D174" s="13" t="n"/>
      <c r="E174" s="13" t="n"/>
      <c r="F174" s="13">
        <f>IF($A174="","",IFERROR(XLOOKUP($A174,Assets!$A:$A,Assets!$F:$F,""),""))</f>
        <v/>
      </c>
      <c r="G174" s="13">
        <f>IF($A174="","",IF(IFERROR(XLOOKUP($A174,Assets!$A:$A,Assets!$J:$J,""),"")="SL",(MAX(0,MIN(IFERROR(XLOOKUP($A174,Assets!$A:$A,Assets!$I:$I,0),0),IF(OR(IFERROR(XLOOKUP($A174,Assets!$A:$A,Assets!$E:$E,""),"")="", $B174=""),0,DATEDIF(IFERROR(XLOOKUP($A174,Assets!$A:$A,Assets!$E:$E,""),""),EOMONTH($B174,0)+1,"m")))))*(IFERROR((IFERROR(XLOOKUP($A174,Assets!$A:$A,Assets!$F:$F,0),0)-IFERROR(XLOOKUP($A174,Assets!$A:$A,Assets!$G:$G,0),0))/IFERROR(XLOOKUP($A174,Assets!$A:$A,Assets!$I:$I,0),0),0)),IF(IFERROR(XLOOKUP($A174,Assets!$A:$A,Assets!$J:$J,""),"")="DDB",IF((MAX(0,MIN(IFERROR(XLOOKUP($A174,Assets!$A:$A,Assets!$I:$I,0),0),IF(OR(IFERROR(XLOOKUP($A174,Assets!$A:$A,Assets!$E:$E,""),"")="", $B174=""),0,DATEDIF(IFERROR(XLOOKUP($A174,Assets!$A:$A,Assets!$E:$E,""),""),EOMONTH($B174,0)+1,"m")))))=0,0,VDB(IFERROR(XLOOKUP($A174,Assets!$A:$A,Assets!$F:$F,0),0),IFERROR(XLOOKUP($A174,Assets!$A:$A,Assets!$G:$G,0),0),IFERROR(XLOOKUP($A174,Assets!$A:$A,Assets!$I:$I,0),0),0,(MAX(0,MIN(IFERROR(XLOOKUP($A174,Assets!$A:$A,Assets!$I:$I,0),0),IF(OR(IFERROR(XLOOKUP($A174,Assets!$A:$A,Assets!$E:$E,""),"")="", $B174=""),0,DATEDIF(IFERROR(XLOOKUP($A174,Assets!$A:$A,Assets!$E:$E,""),""),EOMONTH($B174,0)+1,"m"))))),2,TRUE)),"")))</f>
        <v/>
      </c>
      <c r="H174" s="13">
        <f>IF($A174="","",MAX(0,IFERROR(XLOOKUP($A174,Assets!$A:$A,Assets!$F:$F,0),0)-$G174))</f>
        <v/>
      </c>
      <c r="I174" s="13">
        <f>IF($A174="","",($D174-$E174)-$H174)</f>
        <v/>
      </c>
      <c r="J174" s="12" t="n"/>
      <c r="K174" s="12" t="n"/>
    </row>
    <row r="175">
      <c r="A175" s="12" t="n"/>
      <c r="B175" s="14" t="n"/>
      <c r="C175" s="12" t="n"/>
      <c r="D175" s="13" t="n"/>
      <c r="E175" s="13" t="n"/>
      <c r="F175" s="13">
        <f>IF($A175="","",IFERROR(XLOOKUP($A175,Assets!$A:$A,Assets!$F:$F,""),""))</f>
        <v/>
      </c>
      <c r="G175" s="13">
        <f>IF($A175="","",IF(IFERROR(XLOOKUP($A175,Assets!$A:$A,Assets!$J:$J,""),"")="SL",(MAX(0,MIN(IFERROR(XLOOKUP($A175,Assets!$A:$A,Assets!$I:$I,0),0),IF(OR(IFERROR(XLOOKUP($A175,Assets!$A:$A,Assets!$E:$E,""),"")="", $B175=""),0,DATEDIF(IFERROR(XLOOKUP($A175,Assets!$A:$A,Assets!$E:$E,""),""),EOMONTH($B175,0)+1,"m")))))*(IFERROR((IFERROR(XLOOKUP($A175,Assets!$A:$A,Assets!$F:$F,0),0)-IFERROR(XLOOKUP($A175,Assets!$A:$A,Assets!$G:$G,0),0))/IFERROR(XLOOKUP($A175,Assets!$A:$A,Assets!$I:$I,0),0),0)),IF(IFERROR(XLOOKUP($A175,Assets!$A:$A,Assets!$J:$J,""),"")="DDB",IF((MAX(0,MIN(IFERROR(XLOOKUP($A175,Assets!$A:$A,Assets!$I:$I,0),0),IF(OR(IFERROR(XLOOKUP($A175,Assets!$A:$A,Assets!$E:$E,""),"")="", $B175=""),0,DATEDIF(IFERROR(XLOOKUP($A175,Assets!$A:$A,Assets!$E:$E,""),""),EOMONTH($B175,0)+1,"m")))))=0,0,VDB(IFERROR(XLOOKUP($A175,Assets!$A:$A,Assets!$F:$F,0),0),IFERROR(XLOOKUP($A175,Assets!$A:$A,Assets!$G:$G,0),0),IFERROR(XLOOKUP($A175,Assets!$A:$A,Assets!$I:$I,0),0),0,(MAX(0,MIN(IFERROR(XLOOKUP($A175,Assets!$A:$A,Assets!$I:$I,0),0),IF(OR(IFERROR(XLOOKUP($A175,Assets!$A:$A,Assets!$E:$E,""),"")="", $B175=""),0,DATEDIF(IFERROR(XLOOKUP($A175,Assets!$A:$A,Assets!$E:$E,""),""),EOMONTH($B175,0)+1,"m"))))),2,TRUE)),"")))</f>
        <v/>
      </c>
      <c r="H175" s="13">
        <f>IF($A175="","",MAX(0,IFERROR(XLOOKUP($A175,Assets!$A:$A,Assets!$F:$F,0),0)-$G175))</f>
        <v/>
      </c>
      <c r="I175" s="13">
        <f>IF($A175="","",($D175-$E175)-$H175)</f>
        <v/>
      </c>
      <c r="J175" s="12" t="n"/>
      <c r="K175" s="12" t="n"/>
    </row>
    <row r="176">
      <c r="A176" s="12" t="n"/>
      <c r="B176" s="14" t="n"/>
      <c r="C176" s="12" t="n"/>
      <c r="D176" s="13" t="n"/>
      <c r="E176" s="13" t="n"/>
      <c r="F176" s="13">
        <f>IF($A176="","",IFERROR(XLOOKUP($A176,Assets!$A:$A,Assets!$F:$F,""),""))</f>
        <v/>
      </c>
      <c r="G176" s="13">
        <f>IF($A176="","",IF(IFERROR(XLOOKUP($A176,Assets!$A:$A,Assets!$J:$J,""),"")="SL",(MAX(0,MIN(IFERROR(XLOOKUP($A176,Assets!$A:$A,Assets!$I:$I,0),0),IF(OR(IFERROR(XLOOKUP($A176,Assets!$A:$A,Assets!$E:$E,""),"")="", $B176=""),0,DATEDIF(IFERROR(XLOOKUP($A176,Assets!$A:$A,Assets!$E:$E,""),""),EOMONTH($B176,0)+1,"m")))))*(IFERROR((IFERROR(XLOOKUP($A176,Assets!$A:$A,Assets!$F:$F,0),0)-IFERROR(XLOOKUP($A176,Assets!$A:$A,Assets!$G:$G,0),0))/IFERROR(XLOOKUP($A176,Assets!$A:$A,Assets!$I:$I,0),0),0)),IF(IFERROR(XLOOKUP($A176,Assets!$A:$A,Assets!$J:$J,""),"")="DDB",IF((MAX(0,MIN(IFERROR(XLOOKUP($A176,Assets!$A:$A,Assets!$I:$I,0),0),IF(OR(IFERROR(XLOOKUP($A176,Assets!$A:$A,Assets!$E:$E,""),"")="", $B176=""),0,DATEDIF(IFERROR(XLOOKUP($A176,Assets!$A:$A,Assets!$E:$E,""),""),EOMONTH($B176,0)+1,"m")))))=0,0,VDB(IFERROR(XLOOKUP($A176,Assets!$A:$A,Assets!$F:$F,0),0),IFERROR(XLOOKUP($A176,Assets!$A:$A,Assets!$G:$G,0),0),IFERROR(XLOOKUP($A176,Assets!$A:$A,Assets!$I:$I,0),0),0,(MAX(0,MIN(IFERROR(XLOOKUP($A176,Assets!$A:$A,Assets!$I:$I,0),0),IF(OR(IFERROR(XLOOKUP($A176,Assets!$A:$A,Assets!$E:$E,""),"")="", $B176=""),0,DATEDIF(IFERROR(XLOOKUP($A176,Assets!$A:$A,Assets!$E:$E,""),""),EOMONTH($B176,0)+1,"m"))))),2,TRUE)),"")))</f>
        <v/>
      </c>
      <c r="H176" s="13">
        <f>IF($A176="","",MAX(0,IFERROR(XLOOKUP($A176,Assets!$A:$A,Assets!$F:$F,0),0)-$G176))</f>
        <v/>
      </c>
      <c r="I176" s="13">
        <f>IF($A176="","",($D176-$E176)-$H176)</f>
        <v/>
      </c>
      <c r="J176" s="12" t="n"/>
      <c r="K176" s="12" t="n"/>
    </row>
    <row r="177">
      <c r="A177" s="12" t="n"/>
      <c r="B177" s="14" t="n"/>
      <c r="C177" s="12" t="n"/>
      <c r="D177" s="13" t="n"/>
      <c r="E177" s="13" t="n"/>
      <c r="F177" s="13">
        <f>IF($A177="","",IFERROR(XLOOKUP($A177,Assets!$A:$A,Assets!$F:$F,""),""))</f>
        <v/>
      </c>
      <c r="G177" s="13">
        <f>IF($A177="","",IF(IFERROR(XLOOKUP($A177,Assets!$A:$A,Assets!$J:$J,""),"")="SL",(MAX(0,MIN(IFERROR(XLOOKUP($A177,Assets!$A:$A,Assets!$I:$I,0),0),IF(OR(IFERROR(XLOOKUP($A177,Assets!$A:$A,Assets!$E:$E,""),"")="", $B177=""),0,DATEDIF(IFERROR(XLOOKUP($A177,Assets!$A:$A,Assets!$E:$E,""),""),EOMONTH($B177,0)+1,"m")))))*(IFERROR((IFERROR(XLOOKUP($A177,Assets!$A:$A,Assets!$F:$F,0),0)-IFERROR(XLOOKUP($A177,Assets!$A:$A,Assets!$G:$G,0),0))/IFERROR(XLOOKUP($A177,Assets!$A:$A,Assets!$I:$I,0),0),0)),IF(IFERROR(XLOOKUP($A177,Assets!$A:$A,Assets!$J:$J,""),"")="DDB",IF((MAX(0,MIN(IFERROR(XLOOKUP($A177,Assets!$A:$A,Assets!$I:$I,0),0),IF(OR(IFERROR(XLOOKUP($A177,Assets!$A:$A,Assets!$E:$E,""),"")="", $B177=""),0,DATEDIF(IFERROR(XLOOKUP($A177,Assets!$A:$A,Assets!$E:$E,""),""),EOMONTH($B177,0)+1,"m")))))=0,0,VDB(IFERROR(XLOOKUP($A177,Assets!$A:$A,Assets!$F:$F,0),0),IFERROR(XLOOKUP($A177,Assets!$A:$A,Assets!$G:$G,0),0),IFERROR(XLOOKUP($A177,Assets!$A:$A,Assets!$I:$I,0),0),0,(MAX(0,MIN(IFERROR(XLOOKUP($A177,Assets!$A:$A,Assets!$I:$I,0),0),IF(OR(IFERROR(XLOOKUP($A177,Assets!$A:$A,Assets!$E:$E,""),"")="", $B177=""),0,DATEDIF(IFERROR(XLOOKUP($A177,Assets!$A:$A,Assets!$E:$E,""),""),EOMONTH($B177,0)+1,"m"))))),2,TRUE)),"")))</f>
        <v/>
      </c>
      <c r="H177" s="13">
        <f>IF($A177="","",MAX(0,IFERROR(XLOOKUP($A177,Assets!$A:$A,Assets!$F:$F,0),0)-$G177))</f>
        <v/>
      </c>
      <c r="I177" s="13">
        <f>IF($A177="","",($D177-$E177)-$H177)</f>
        <v/>
      </c>
      <c r="J177" s="12" t="n"/>
      <c r="K177" s="12" t="n"/>
    </row>
    <row r="178">
      <c r="A178" s="12" t="n"/>
      <c r="B178" s="14" t="n"/>
      <c r="C178" s="12" t="n"/>
      <c r="D178" s="13" t="n"/>
      <c r="E178" s="13" t="n"/>
      <c r="F178" s="13">
        <f>IF($A178="","",IFERROR(XLOOKUP($A178,Assets!$A:$A,Assets!$F:$F,""),""))</f>
        <v/>
      </c>
      <c r="G178" s="13">
        <f>IF($A178="","",IF(IFERROR(XLOOKUP($A178,Assets!$A:$A,Assets!$J:$J,""),"")="SL",(MAX(0,MIN(IFERROR(XLOOKUP($A178,Assets!$A:$A,Assets!$I:$I,0),0),IF(OR(IFERROR(XLOOKUP($A178,Assets!$A:$A,Assets!$E:$E,""),"")="", $B178=""),0,DATEDIF(IFERROR(XLOOKUP($A178,Assets!$A:$A,Assets!$E:$E,""),""),EOMONTH($B178,0)+1,"m")))))*(IFERROR((IFERROR(XLOOKUP($A178,Assets!$A:$A,Assets!$F:$F,0),0)-IFERROR(XLOOKUP($A178,Assets!$A:$A,Assets!$G:$G,0),0))/IFERROR(XLOOKUP($A178,Assets!$A:$A,Assets!$I:$I,0),0),0)),IF(IFERROR(XLOOKUP($A178,Assets!$A:$A,Assets!$J:$J,""),"")="DDB",IF((MAX(0,MIN(IFERROR(XLOOKUP($A178,Assets!$A:$A,Assets!$I:$I,0),0),IF(OR(IFERROR(XLOOKUP($A178,Assets!$A:$A,Assets!$E:$E,""),"")="", $B178=""),0,DATEDIF(IFERROR(XLOOKUP($A178,Assets!$A:$A,Assets!$E:$E,""),""),EOMONTH($B178,0)+1,"m")))))=0,0,VDB(IFERROR(XLOOKUP($A178,Assets!$A:$A,Assets!$F:$F,0),0),IFERROR(XLOOKUP($A178,Assets!$A:$A,Assets!$G:$G,0),0),IFERROR(XLOOKUP($A178,Assets!$A:$A,Assets!$I:$I,0),0),0,(MAX(0,MIN(IFERROR(XLOOKUP($A178,Assets!$A:$A,Assets!$I:$I,0),0),IF(OR(IFERROR(XLOOKUP($A178,Assets!$A:$A,Assets!$E:$E,""),"")="", $B178=""),0,DATEDIF(IFERROR(XLOOKUP($A178,Assets!$A:$A,Assets!$E:$E,""),""),EOMONTH($B178,0)+1,"m"))))),2,TRUE)),"")))</f>
        <v/>
      </c>
      <c r="H178" s="13">
        <f>IF($A178="","",MAX(0,IFERROR(XLOOKUP($A178,Assets!$A:$A,Assets!$F:$F,0),0)-$G178))</f>
        <v/>
      </c>
      <c r="I178" s="13">
        <f>IF($A178="","",($D178-$E178)-$H178)</f>
        <v/>
      </c>
      <c r="J178" s="12" t="n"/>
      <c r="K178" s="12" t="n"/>
    </row>
    <row r="179">
      <c r="A179" s="12" t="n"/>
      <c r="B179" s="14" t="n"/>
      <c r="C179" s="12" t="n"/>
      <c r="D179" s="13" t="n"/>
      <c r="E179" s="13" t="n"/>
      <c r="F179" s="13">
        <f>IF($A179="","",IFERROR(XLOOKUP($A179,Assets!$A:$A,Assets!$F:$F,""),""))</f>
        <v/>
      </c>
      <c r="G179" s="13">
        <f>IF($A179="","",IF(IFERROR(XLOOKUP($A179,Assets!$A:$A,Assets!$J:$J,""),"")="SL",(MAX(0,MIN(IFERROR(XLOOKUP($A179,Assets!$A:$A,Assets!$I:$I,0),0),IF(OR(IFERROR(XLOOKUP($A179,Assets!$A:$A,Assets!$E:$E,""),"")="", $B179=""),0,DATEDIF(IFERROR(XLOOKUP($A179,Assets!$A:$A,Assets!$E:$E,""),""),EOMONTH($B179,0)+1,"m")))))*(IFERROR((IFERROR(XLOOKUP($A179,Assets!$A:$A,Assets!$F:$F,0),0)-IFERROR(XLOOKUP($A179,Assets!$A:$A,Assets!$G:$G,0),0))/IFERROR(XLOOKUP($A179,Assets!$A:$A,Assets!$I:$I,0),0),0)),IF(IFERROR(XLOOKUP($A179,Assets!$A:$A,Assets!$J:$J,""),"")="DDB",IF((MAX(0,MIN(IFERROR(XLOOKUP($A179,Assets!$A:$A,Assets!$I:$I,0),0),IF(OR(IFERROR(XLOOKUP($A179,Assets!$A:$A,Assets!$E:$E,""),"")="", $B179=""),0,DATEDIF(IFERROR(XLOOKUP($A179,Assets!$A:$A,Assets!$E:$E,""),""),EOMONTH($B179,0)+1,"m")))))=0,0,VDB(IFERROR(XLOOKUP($A179,Assets!$A:$A,Assets!$F:$F,0),0),IFERROR(XLOOKUP($A179,Assets!$A:$A,Assets!$G:$G,0),0),IFERROR(XLOOKUP($A179,Assets!$A:$A,Assets!$I:$I,0),0),0,(MAX(0,MIN(IFERROR(XLOOKUP($A179,Assets!$A:$A,Assets!$I:$I,0),0),IF(OR(IFERROR(XLOOKUP($A179,Assets!$A:$A,Assets!$E:$E,""),"")="", $B179=""),0,DATEDIF(IFERROR(XLOOKUP($A179,Assets!$A:$A,Assets!$E:$E,""),""),EOMONTH($B179,0)+1,"m"))))),2,TRUE)),"")))</f>
        <v/>
      </c>
      <c r="H179" s="13">
        <f>IF($A179="","",MAX(0,IFERROR(XLOOKUP($A179,Assets!$A:$A,Assets!$F:$F,0),0)-$G179))</f>
        <v/>
      </c>
      <c r="I179" s="13">
        <f>IF($A179="","",($D179-$E179)-$H179)</f>
        <v/>
      </c>
      <c r="J179" s="12" t="n"/>
      <c r="K179" s="12" t="n"/>
    </row>
    <row r="180">
      <c r="A180" s="12" t="n"/>
      <c r="B180" s="14" t="n"/>
      <c r="C180" s="12" t="n"/>
      <c r="D180" s="13" t="n"/>
      <c r="E180" s="13" t="n"/>
      <c r="F180" s="13">
        <f>IF($A180="","",IFERROR(XLOOKUP($A180,Assets!$A:$A,Assets!$F:$F,""),""))</f>
        <v/>
      </c>
      <c r="G180" s="13">
        <f>IF($A180="","",IF(IFERROR(XLOOKUP($A180,Assets!$A:$A,Assets!$J:$J,""),"")="SL",(MAX(0,MIN(IFERROR(XLOOKUP($A180,Assets!$A:$A,Assets!$I:$I,0),0),IF(OR(IFERROR(XLOOKUP($A180,Assets!$A:$A,Assets!$E:$E,""),"")="", $B180=""),0,DATEDIF(IFERROR(XLOOKUP($A180,Assets!$A:$A,Assets!$E:$E,""),""),EOMONTH($B180,0)+1,"m")))))*(IFERROR((IFERROR(XLOOKUP($A180,Assets!$A:$A,Assets!$F:$F,0),0)-IFERROR(XLOOKUP($A180,Assets!$A:$A,Assets!$G:$G,0),0))/IFERROR(XLOOKUP($A180,Assets!$A:$A,Assets!$I:$I,0),0),0)),IF(IFERROR(XLOOKUP($A180,Assets!$A:$A,Assets!$J:$J,""),"")="DDB",IF((MAX(0,MIN(IFERROR(XLOOKUP($A180,Assets!$A:$A,Assets!$I:$I,0),0),IF(OR(IFERROR(XLOOKUP($A180,Assets!$A:$A,Assets!$E:$E,""),"")="", $B180=""),0,DATEDIF(IFERROR(XLOOKUP($A180,Assets!$A:$A,Assets!$E:$E,""),""),EOMONTH($B180,0)+1,"m")))))=0,0,VDB(IFERROR(XLOOKUP($A180,Assets!$A:$A,Assets!$F:$F,0),0),IFERROR(XLOOKUP($A180,Assets!$A:$A,Assets!$G:$G,0),0),IFERROR(XLOOKUP($A180,Assets!$A:$A,Assets!$I:$I,0),0),0,(MAX(0,MIN(IFERROR(XLOOKUP($A180,Assets!$A:$A,Assets!$I:$I,0),0),IF(OR(IFERROR(XLOOKUP($A180,Assets!$A:$A,Assets!$E:$E,""),"")="", $B180=""),0,DATEDIF(IFERROR(XLOOKUP($A180,Assets!$A:$A,Assets!$E:$E,""),""),EOMONTH($B180,0)+1,"m"))))),2,TRUE)),"")))</f>
        <v/>
      </c>
      <c r="H180" s="13">
        <f>IF($A180="","",MAX(0,IFERROR(XLOOKUP($A180,Assets!$A:$A,Assets!$F:$F,0),0)-$G180))</f>
        <v/>
      </c>
      <c r="I180" s="13">
        <f>IF($A180="","",($D180-$E180)-$H180)</f>
        <v/>
      </c>
      <c r="J180" s="12" t="n"/>
      <c r="K180" s="12" t="n"/>
    </row>
    <row r="181">
      <c r="A181" s="12" t="n"/>
      <c r="B181" s="14" t="n"/>
      <c r="C181" s="12" t="n"/>
      <c r="D181" s="13" t="n"/>
      <c r="E181" s="13" t="n"/>
      <c r="F181" s="13">
        <f>IF($A181="","",IFERROR(XLOOKUP($A181,Assets!$A:$A,Assets!$F:$F,""),""))</f>
        <v/>
      </c>
      <c r="G181" s="13">
        <f>IF($A181="","",IF(IFERROR(XLOOKUP($A181,Assets!$A:$A,Assets!$J:$J,""),"")="SL",(MAX(0,MIN(IFERROR(XLOOKUP($A181,Assets!$A:$A,Assets!$I:$I,0),0),IF(OR(IFERROR(XLOOKUP($A181,Assets!$A:$A,Assets!$E:$E,""),"")="", $B181=""),0,DATEDIF(IFERROR(XLOOKUP($A181,Assets!$A:$A,Assets!$E:$E,""),""),EOMONTH($B181,0)+1,"m")))))*(IFERROR((IFERROR(XLOOKUP($A181,Assets!$A:$A,Assets!$F:$F,0),0)-IFERROR(XLOOKUP($A181,Assets!$A:$A,Assets!$G:$G,0),0))/IFERROR(XLOOKUP($A181,Assets!$A:$A,Assets!$I:$I,0),0),0)),IF(IFERROR(XLOOKUP($A181,Assets!$A:$A,Assets!$J:$J,""),"")="DDB",IF((MAX(0,MIN(IFERROR(XLOOKUP($A181,Assets!$A:$A,Assets!$I:$I,0),0),IF(OR(IFERROR(XLOOKUP($A181,Assets!$A:$A,Assets!$E:$E,""),"")="", $B181=""),0,DATEDIF(IFERROR(XLOOKUP($A181,Assets!$A:$A,Assets!$E:$E,""),""),EOMONTH($B181,0)+1,"m")))))=0,0,VDB(IFERROR(XLOOKUP($A181,Assets!$A:$A,Assets!$F:$F,0),0),IFERROR(XLOOKUP($A181,Assets!$A:$A,Assets!$G:$G,0),0),IFERROR(XLOOKUP($A181,Assets!$A:$A,Assets!$I:$I,0),0),0,(MAX(0,MIN(IFERROR(XLOOKUP($A181,Assets!$A:$A,Assets!$I:$I,0),0),IF(OR(IFERROR(XLOOKUP($A181,Assets!$A:$A,Assets!$E:$E,""),"")="", $B181=""),0,DATEDIF(IFERROR(XLOOKUP($A181,Assets!$A:$A,Assets!$E:$E,""),""),EOMONTH($B181,0)+1,"m"))))),2,TRUE)),"")))</f>
        <v/>
      </c>
      <c r="H181" s="13">
        <f>IF($A181="","",MAX(0,IFERROR(XLOOKUP($A181,Assets!$A:$A,Assets!$F:$F,0),0)-$G181))</f>
        <v/>
      </c>
      <c r="I181" s="13">
        <f>IF($A181="","",($D181-$E181)-$H181)</f>
        <v/>
      </c>
      <c r="J181" s="12" t="n"/>
      <c r="K181" s="12" t="n"/>
    </row>
    <row r="182">
      <c r="A182" s="12" t="n"/>
      <c r="B182" s="14" t="n"/>
      <c r="C182" s="12" t="n"/>
      <c r="D182" s="13" t="n"/>
      <c r="E182" s="13" t="n"/>
      <c r="F182" s="13">
        <f>IF($A182="","",IFERROR(XLOOKUP($A182,Assets!$A:$A,Assets!$F:$F,""),""))</f>
        <v/>
      </c>
      <c r="G182" s="13">
        <f>IF($A182="","",IF(IFERROR(XLOOKUP($A182,Assets!$A:$A,Assets!$J:$J,""),"")="SL",(MAX(0,MIN(IFERROR(XLOOKUP($A182,Assets!$A:$A,Assets!$I:$I,0),0),IF(OR(IFERROR(XLOOKUP($A182,Assets!$A:$A,Assets!$E:$E,""),"")="", $B182=""),0,DATEDIF(IFERROR(XLOOKUP($A182,Assets!$A:$A,Assets!$E:$E,""),""),EOMONTH($B182,0)+1,"m")))))*(IFERROR((IFERROR(XLOOKUP($A182,Assets!$A:$A,Assets!$F:$F,0),0)-IFERROR(XLOOKUP($A182,Assets!$A:$A,Assets!$G:$G,0),0))/IFERROR(XLOOKUP($A182,Assets!$A:$A,Assets!$I:$I,0),0),0)),IF(IFERROR(XLOOKUP($A182,Assets!$A:$A,Assets!$J:$J,""),"")="DDB",IF((MAX(0,MIN(IFERROR(XLOOKUP($A182,Assets!$A:$A,Assets!$I:$I,0),0),IF(OR(IFERROR(XLOOKUP($A182,Assets!$A:$A,Assets!$E:$E,""),"")="", $B182=""),0,DATEDIF(IFERROR(XLOOKUP($A182,Assets!$A:$A,Assets!$E:$E,""),""),EOMONTH($B182,0)+1,"m")))))=0,0,VDB(IFERROR(XLOOKUP($A182,Assets!$A:$A,Assets!$F:$F,0),0),IFERROR(XLOOKUP($A182,Assets!$A:$A,Assets!$G:$G,0),0),IFERROR(XLOOKUP($A182,Assets!$A:$A,Assets!$I:$I,0),0),0,(MAX(0,MIN(IFERROR(XLOOKUP($A182,Assets!$A:$A,Assets!$I:$I,0),0),IF(OR(IFERROR(XLOOKUP($A182,Assets!$A:$A,Assets!$E:$E,""),"")="", $B182=""),0,DATEDIF(IFERROR(XLOOKUP($A182,Assets!$A:$A,Assets!$E:$E,""),""),EOMONTH($B182,0)+1,"m"))))),2,TRUE)),"")))</f>
        <v/>
      </c>
      <c r="H182" s="13">
        <f>IF($A182="","",MAX(0,IFERROR(XLOOKUP($A182,Assets!$A:$A,Assets!$F:$F,0),0)-$G182))</f>
        <v/>
      </c>
      <c r="I182" s="13">
        <f>IF($A182="","",($D182-$E182)-$H182)</f>
        <v/>
      </c>
      <c r="J182" s="12" t="n"/>
      <c r="K182" s="12" t="n"/>
    </row>
    <row r="183">
      <c r="A183" s="12" t="n"/>
      <c r="B183" s="14" t="n"/>
      <c r="C183" s="12" t="n"/>
      <c r="D183" s="13" t="n"/>
      <c r="E183" s="13" t="n"/>
      <c r="F183" s="13">
        <f>IF($A183="","",IFERROR(XLOOKUP($A183,Assets!$A:$A,Assets!$F:$F,""),""))</f>
        <v/>
      </c>
      <c r="G183" s="13">
        <f>IF($A183="","",IF(IFERROR(XLOOKUP($A183,Assets!$A:$A,Assets!$J:$J,""),"")="SL",(MAX(0,MIN(IFERROR(XLOOKUP($A183,Assets!$A:$A,Assets!$I:$I,0),0),IF(OR(IFERROR(XLOOKUP($A183,Assets!$A:$A,Assets!$E:$E,""),"")="", $B183=""),0,DATEDIF(IFERROR(XLOOKUP($A183,Assets!$A:$A,Assets!$E:$E,""),""),EOMONTH($B183,0)+1,"m")))))*(IFERROR((IFERROR(XLOOKUP($A183,Assets!$A:$A,Assets!$F:$F,0),0)-IFERROR(XLOOKUP($A183,Assets!$A:$A,Assets!$G:$G,0),0))/IFERROR(XLOOKUP($A183,Assets!$A:$A,Assets!$I:$I,0),0),0)),IF(IFERROR(XLOOKUP($A183,Assets!$A:$A,Assets!$J:$J,""),"")="DDB",IF((MAX(0,MIN(IFERROR(XLOOKUP($A183,Assets!$A:$A,Assets!$I:$I,0),0),IF(OR(IFERROR(XLOOKUP($A183,Assets!$A:$A,Assets!$E:$E,""),"")="", $B183=""),0,DATEDIF(IFERROR(XLOOKUP($A183,Assets!$A:$A,Assets!$E:$E,""),""),EOMONTH($B183,0)+1,"m")))))=0,0,VDB(IFERROR(XLOOKUP($A183,Assets!$A:$A,Assets!$F:$F,0),0),IFERROR(XLOOKUP($A183,Assets!$A:$A,Assets!$G:$G,0),0),IFERROR(XLOOKUP($A183,Assets!$A:$A,Assets!$I:$I,0),0),0,(MAX(0,MIN(IFERROR(XLOOKUP($A183,Assets!$A:$A,Assets!$I:$I,0),0),IF(OR(IFERROR(XLOOKUP($A183,Assets!$A:$A,Assets!$E:$E,""),"")="", $B183=""),0,DATEDIF(IFERROR(XLOOKUP($A183,Assets!$A:$A,Assets!$E:$E,""),""),EOMONTH($B183,0)+1,"m"))))),2,TRUE)),"")))</f>
        <v/>
      </c>
      <c r="H183" s="13">
        <f>IF($A183="","",MAX(0,IFERROR(XLOOKUP($A183,Assets!$A:$A,Assets!$F:$F,0),0)-$G183))</f>
        <v/>
      </c>
      <c r="I183" s="13">
        <f>IF($A183="","",($D183-$E183)-$H183)</f>
        <v/>
      </c>
      <c r="J183" s="12" t="n"/>
      <c r="K183" s="12" t="n"/>
    </row>
    <row r="184">
      <c r="A184" s="12" t="n"/>
      <c r="B184" s="14" t="n"/>
      <c r="C184" s="12" t="n"/>
      <c r="D184" s="13" t="n"/>
      <c r="E184" s="13" t="n"/>
      <c r="F184" s="13">
        <f>IF($A184="","",IFERROR(XLOOKUP($A184,Assets!$A:$A,Assets!$F:$F,""),""))</f>
        <v/>
      </c>
      <c r="G184" s="13">
        <f>IF($A184="","",IF(IFERROR(XLOOKUP($A184,Assets!$A:$A,Assets!$J:$J,""),"")="SL",(MAX(0,MIN(IFERROR(XLOOKUP($A184,Assets!$A:$A,Assets!$I:$I,0),0),IF(OR(IFERROR(XLOOKUP($A184,Assets!$A:$A,Assets!$E:$E,""),"")="", $B184=""),0,DATEDIF(IFERROR(XLOOKUP($A184,Assets!$A:$A,Assets!$E:$E,""),""),EOMONTH($B184,0)+1,"m")))))*(IFERROR((IFERROR(XLOOKUP($A184,Assets!$A:$A,Assets!$F:$F,0),0)-IFERROR(XLOOKUP($A184,Assets!$A:$A,Assets!$G:$G,0),0))/IFERROR(XLOOKUP($A184,Assets!$A:$A,Assets!$I:$I,0),0),0)),IF(IFERROR(XLOOKUP($A184,Assets!$A:$A,Assets!$J:$J,""),"")="DDB",IF((MAX(0,MIN(IFERROR(XLOOKUP($A184,Assets!$A:$A,Assets!$I:$I,0),0),IF(OR(IFERROR(XLOOKUP($A184,Assets!$A:$A,Assets!$E:$E,""),"")="", $B184=""),0,DATEDIF(IFERROR(XLOOKUP($A184,Assets!$A:$A,Assets!$E:$E,""),""),EOMONTH($B184,0)+1,"m")))))=0,0,VDB(IFERROR(XLOOKUP($A184,Assets!$A:$A,Assets!$F:$F,0),0),IFERROR(XLOOKUP($A184,Assets!$A:$A,Assets!$G:$G,0),0),IFERROR(XLOOKUP($A184,Assets!$A:$A,Assets!$I:$I,0),0),0,(MAX(0,MIN(IFERROR(XLOOKUP($A184,Assets!$A:$A,Assets!$I:$I,0),0),IF(OR(IFERROR(XLOOKUP($A184,Assets!$A:$A,Assets!$E:$E,""),"")="", $B184=""),0,DATEDIF(IFERROR(XLOOKUP($A184,Assets!$A:$A,Assets!$E:$E,""),""),EOMONTH($B184,0)+1,"m"))))),2,TRUE)),"")))</f>
        <v/>
      </c>
      <c r="H184" s="13">
        <f>IF($A184="","",MAX(0,IFERROR(XLOOKUP($A184,Assets!$A:$A,Assets!$F:$F,0),0)-$G184))</f>
        <v/>
      </c>
      <c r="I184" s="13">
        <f>IF($A184="","",($D184-$E184)-$H184)</f>
        <v/>
      </c>
      <c r="J184" s="12" t="n"/>
      <c r="K184" s="12" t="n"/>
    </row>
    <row r="185">
      <c r="A185" s="12" t="n"/>
      <c r="B185" s="14" t="n"/>
      <c r="C185" s="12" t="n"/>
      <c r="D185" s="13" t="n"/>
      <c r="E185" s="13" t="n"/>
      <c r="F185" s="13">
        <f>IF($A185="","",IFERROR(XLOOKUP($A185,Assets!$A:$A,Assets!$F:$F,""),""))</f>
        <v/>
      </c>
      <c r="G185" s="13">
        <f>IF($A185="","",IF(IFERROR(XLOOKUP($A185,Assets!$A:$A,Assets!$J:$J,""),"")="SL",(MAX(0,MIN(IFERROR(XLOOKUP($A185,Assets!$A:$A,Assets!$I:$I,0),0),IF(OR(IFERROR(XLOOKUP($A185,Assets!$A:$A,Assets!$E:$E,""),"")="", $B185=""),0,DATEDIF(IFERROR(XLOOKUP($A185,Assets!$A:$A,Assets!$E:$E,""),""),EOMONTH($B185,0)+1,"m")))))*(IFERROR((IFERROR(XLOOKUP($A185,Assets!$A:$A,Assets!$F:$F,0),0)-IFERROR(XLOOKUP($A185,Assets!$A:$A,Assets!$G:$G,0),0))/IFERROR(XLOOKUP($A185,Assets!$A:$A,Assets!$I:$I,0),0),0)),IF(IFERROR(XLOOKUP($A185,Assets!$A:$A,Assets!$J:$J,""),"")="DDB",IF((MAX(0,MIN(IFERROR(XLOOKUP($A185,Assets!$A:$A,Assets!$I:$I,0),0),IF(OR(IFERROR(XLOOKUP($A185,Assets!$A:$A,Assets!$E:$E,""),"")="", $B185=""),0,DATEDIF(IFERROR(XLOOKUP($A185,Assets!$A:$A,Assets!$E:$E,""),""),EOMONTH($B185,0)+1,"m")))))=0,0,VDB(IFERROR(XLOOKUP($A185,Assets!$A:$A,Assets!$F:$F,0),0),IFERROR(XLOOKUP($A185,Assets!$A:$A,Assets!$G:$G,0),0),IFERROR(XLOOKUP($A185,Assets!$A:$A,Assets!$I:$I,0),0),0,(MAX(0,MIN(IFERROR(XLOOKUP($A185,Assets!$A:$A,Assets!$I:$I,0),0),IF(OR(IFERROR(XLOOKUP($A185,Assets!$A:$A,Assets!$E:$E,""),"")="", $B185=""),0,DATEDIF(IFERROR(XLOOKUP($A185,Assets!$A:$A,Assets!$E:$E,""),""),EOMONTH($B185,0)+1,"m"))))),2,TRUE)),"")))</f>
        <v/>
      </c>
      <c r="H185" s="13">
        <f>IF($A185="","",MAX(0,IFERROR(XLOOKUP($A185,Assets!$A:$A,Assets!$F:$F,0),0)-$G185))</f>
        <v/>
      </c>
      <c r="I185" s="13">
        <f>IF($A185="","",($D185-$E185)-$H185)</f>
        <v/>
      </c>
      <c r="J185" s="12" t="n"/>
      <c r="K185" s="12" t="n"/>
    </row>
    <row r="186">
      <c r="A186" s="12" t="n"/>
      <c r="B186" s="14" t="n"/>
      <c r="C186" s="12" t="n"/>
      <c r="D186" s="13" t="n"/>
      <c r="E186" s="13" t="n"/>
      <c r="F186" s="13">
        <f>IF($A186="","",IFERROR(XLOOKUP($A186,Assets!$A:$A,Assets!$F:$F,""),""))</f>
        <v/>
      </c>
      <c r="G186" s="13">
        <f>IF($A186="","",IF(IFERROR(XLOOKUP($A186,Assets!$A:$A,Assets!$J:$J,""),"")="SL",(MAX(0,MIN(IFERROR(XLOOKUP($A186,Assets!$A:$A,Assets!$I:$I,0),0),IF(OR(IFERROR(XLOOKUP($A186,Assets!$A:$A,Assets!$E:$E,""),"")="", $B186=""),0,DATEDIF(IFERROR(XLOOKUP($A186,Assets!$A:$A,Assets!$E:$E,""),""),EOMONTH($B186,0)+1,"m")))))*(IFERROR((IFERROR(XLOOKUP($A186,Assets!$A:$A,Assets!$F:$F,0),0)-IFERROR(XLOOKUP($A186,Assets!$A:$A,Assets!$G:$G,0),0))/IFERROR(XLOOKUP($A186,Assets!$A:$A,Assets!$I:$I,0),0),0)),IF(IFERROR(XLOOKUP($A186,Assets!$A:$A,Assets!$J:$J,""),"")="DDB",IF((MAX(0,MIN(IFERROR(XLOOKUP($A186,Assets!$A:$A,Assets!$I:$I,0),0),IF(OR(IFERROR(XLOOKUP($A186,Assets!$A:$A,Assets!$E:$E,""),"")="", $B186=""),0,DATEDIF(IFERROR(XLOOKUP($A186,Assets!$A:$A,Assets!$E:$E,""),""),EOMONTH($B186,0)+1,"m")))))=0,0,VDB(IFERROR(XLOOKUP($A186,Assets!$A:$A,Assets!$F:$F,0),0),IFERROR(XLOOKUP($A186,Assets!$A:$A,Assets!$G:$G,0),0),IFERROR(XLOOKUP($A186,Assets!$A:$A,Assets!$I:$I,0),0),0,(MAX(0,MIN(IFERROR(XLOOKUP($A186,Assets!$A:$A,Assets!$I:$I,0),0),IF(OR(IFERROR(XLOOKUP($A186,Assets!$A:$A,Assets!$E:$E,""),"")="", $B186=""),0,DATEDIF(IFERROR(XLOOKUP($A186,Assets!$A:$A,Assets!$E:$E,""),""),EOMONTH($B186,0)+1,"m"))))),2,TRUE)),"")))</f>
        <v/>
      </c>
      <c r="H186" s="13">
        <f>IF($A186="","",MAX(0,IFERROR(XLOOKUP($A186,Assets!$A:$A,Assets!$F:$F,0),0)-$G186))</f>
        <v/>
      </c>
      <c r="I186" s="13">
        <f>IF($A186="","",($D186-$E186)-$H186)</f>
        <v/>
      </c>
      <c r="J186" s="12" t="n"/>
      <c r="K186" s="12" t="n"/>
    </row>
    <row r="187">
      <c r="A187" s="12" t="n"/>
      <c r="B187" s="14" t="n"/>
      <c r="C187" s="12" t="n"/>
      <c r="D187" s="13" t="n"/>
      <c r="E187" s="13" t="n"/>
      <c r="F187" s="13">
        <f>IF($A187="","",IFERROR(XLOOKUP($A187,Assets!$A:$A,Assets!$F:$F,""),""))</f>
        <v/>
      </c>
      <c r="G187" s="13">
        <f>IF($A187="","",IF(IFERROR(XLOOKUP($A187,Assets!$A:$A,Assets!$J:$J,""),"")="SL",(MAX(0,MIN(IFERROR(XLOOKUP($A187,Assets!$A:$A,Assets!$I:$I,0),0),IF(OR(IFERROR(XLOOKUP($A187,Assets!$A:$A,Assets!$E:$E,""),"")="", $B187=""),0,DATEDIF(IFERROR(XLOOKUP($A187,Assets!$A:$A,Assets!$E:$E,""),""),EOMONTH($B187,0)+1,"m")))))*(IFERROR((IFERROR(XLOOKUP($A187,Assets!$A:$A,Assets!$F:$F,0),0)-IFERROR(XLOOKUP($A187,Assets!$A:$A,Assets!$G:$G,0),0))/IFERROR(XLOOKUP($A187,Assets!$A:$A,Assets!$I:$I,0),0),0)),IF(IFERROR(XLOOKUP($A187,Assets!$A:$A,Assets!$J:$J,""),"")="DDB",IF((MAX(0,MIN(IFERROR(XLOOKUP($A187,Assets!$A:$A,Assets!$I:$I,0),0),IF(OR(IFERROR(XLOOKUP($A187,Assets!$A:$A,Assets!$E:$E,""),"")="", $B187=""),0,DATEDIF(IFERROR(XLOOKUP($A187,Assets!$A:$A,Assets!$E:$E,""),""),EOMONTH($B187,0)+1,"m")))))=0,0,VDB(IFERROR(XLOOKUP($A187,Assets!$A:$A,Assets!$F:$F,0),0),IFERROR(XLOOKUP($A187,Assets!$A:$A,Assets!$G:$G,0),0),IFERROR(XLOOKUP($A187,Assets!$A:$A,Assets!$I:$I,0),0),0,(MAX(0,MIN(IFERROR(XLOOKUP($A187,Assets!$A:$A,Assets!$I:$I,0),0),IF(OR(IFERROR(XLOOKUP($A187,Assets!$A:$A,Assets!$E:$E,""),"")="", $B187=""),0,DATEDIF(IFERROR(XLOOKUP($A187,Assets!$A:$A,Assets!$E:$E,""),""),EOMONTH($B187,0)+1,"m"))))),2,TRUE)),"")))</f>
        <v/>
      </c>
      <c r="H187" s="13">
        <f>IF($A187="","",MAX(0,IFERROR(XLOOKUP($A187,Assets!$A:$A,Assets!$F:$F,0),0)-$G187))</f>
        <v/>
      </c>
      <c r="I187" s="13">
        <f>IF($A187="","",($D187-$E187)-$H187)</f>
        <v/>
      </c>
      <c r="J187" s="12" t="n"/>
      <c r="K187" s="12" t="n"/>
    </row>
    <row r="188">
      <c r="A188" s="12" t="n"/>
      <c r="B188" s="14" t="n"/>
      <c r="C188" s="12" t="n"/>
      <c r="D188" s="13" t="n"/>
      <c r="E188" s="13" t="n"/>
      <c r="F188" s="13">
        <f>IF($A188="","",IFERROR(XLOOKUP($A188,Assets!$A:$A,Assets!$F:$F,""),""))</f>
        <v/>
      </c>
      <c r="G188" s="13">
        <f>IF($A188="","",IF(IFERROR(XLOOKUP($A188,Assets!$A:$A,Assets!$J:$J,""),"")="SL",(MAX(0,MIN(IFERROR(XLOOKUP($A188,Assets!$A:$A,Assets!$I:$I,0),0),IF(OR(IFERROR(XLOOKUP($A188,Assets!$A:$A,Assets!$E:$E,""),"")="", $B188=""),0,DATEDIF(IFERROR(XLOOKUP($A188,Assets!$A:$A,Assets!$E:$E,""),""),EOMONTH($B188,0)+1,"m")))))*(IFERROR((IFERROR(XLOOKUP($A188,Assets!$A:$A,Assets!$F:$F,0),0)-IFERROR(XLOOKUP($A188,Assets!$A:$A,Assets!$G:$G,0),0))/IFERROR(XLOOKUP($A188,Assets!$A:$A,Assets!$I:$I,0),0),0)),IF(IFERROR(XLOOKUP($A188,Assets!$A:$A,Assets!$J:$J,""),"")="DDB",IF((MAX(0,MIN(IFERROR(XLOOKUP($A188,Assets!$A:$A,Assets!$I:$I,0),0),IF(OR(IFERROR(XLOOKUP($A188,Assets!$A:$A,Assets!$E:$E,""),"")="", $B188=""),0,DATEDIF(IFERROR(XLOOKUP($A188,Assets!$A:$A,Assets!$E:$E,""),""),EOMONTH($B188,0)+1,"m")))))=0,0,VDB(IFERROR(XLOOKUP($A188,Assets!$A:$A,Assets!$F:$F,0),0),IFERROR(XLOOKUP($A188,Assets!$A:$A,Assets!$G:$G,0),0),IFERROR(XLOOKUP($A188,Assets!$A:$A,Assets!$I:$I,0),0),0,(MAX(0,MIN(IFERROR(XLOOKUP($A188,Assets!$A:$A,Assets!$I:$I,0),0),IF(OR(IFERROR(XLOOKUP($A188,Assets!$A:$A,Assets!$E:$E,""),"")="", $B188=""),0,DATEDIF(IFERROR(XLOOKUP($A188,Assets!$A:$A,Assets!$E:$E,""),""),EOMONTH($B188,0)+1,"m"))))),2,TRUE)),"")))</f>
        <v/>
      </c>
      <c r="H188" s="13">
        <f>IF($A188="","",MAX(0,IFERROR(XLOOKUP($A188,Assets!$A:$A,Assets!$F:$F,0),0)-$G188))</f>
        <v/>
      </c>
      <c r="I188" s="13">
        <f>IF($A188="","",($D188-$E188)-$H188)</f>
        <v/>
      </c>
      <c r="J188" s="12" t="n"/>
      <c r="K188" s="12" t="n"/>
    </row>
    <row r="189">
      <c r="A189" s="12" t="n"/>
      <c r="B189" s="14" t="n"/>
      <c r="C189" s="12" t="n"/>
      <c r="D189" s="13" t="n"/>
      <c r="E189" s="13" t="n"/>
      <c r="F189" s="13">
        <f>IF($A189="","",IFERROR(XLOOKUP($A189,Assets!$A:$A,Assets!$F:$F,""),""))</f>
        <v/>
      </c>
      <c r="G189" s="13">
        <f>IF($A189="","",IF(IFERROR(XLOOKUP($A189,Assets!$A:$A,Assets!$J:$J,""),"")="SL",(MAX(0,MIN(IFERROR(XLOOKUP($A189,Assets!$A:$A,Assets!$I:$I,0),0),IF(OR(IFERROR(XLOOKUP($A189,Assets!$A:$A,Assets!$E:$E,""),"")="", $B189=""),0,DATEDIF(IFERROR(XLOOKUP($A189,Assets!$A:$A,Assets!$E:$E,""),""),EOMONTH($B189,0)+1,"m")))))*(IFERROR((IFERROR(XLOOKUP($A189,Assets!$A:$A,Assets!$F:$F,0),0)-IFERROR(XLOOKUP($A189,Assets!$A:$A,Assets!$G:$G,0),0))/IFERROR(XLOOKUP($A189,Assets!$A:$A,Assets!$I:$I,0),0),0)),IF(IFERROR(XLOOKUP($A189,Assets!$A:$A,Assets!$J:$J,""),"")="DDB",IF((MAX(0,MIN(IFERROR(XLOOKUP($A189,Assets!$A:$A,Assets!$I:$I,0),0),IF(OR(IFERROR(XLOOKUP($A189,Assets!$A:$A,Assets!$E:$E,""),"")="", $B189=""),0,DATEDIF(IFERROR(XLOOKUP($A189,Assets!$A:$A,Assets!$E:$E,""),""),EOMONTH($B189,0)+1,"m")))))=0,0,VDB(IFERROR(XLOOKUP($A189,Assets!$A:$A,Assets!$F:$F,0),0),IFERROR(XLOOKUP($A189,Assets!$A:$A,Assets!$G:$G,0),0),IFERROR(XLOOKUP($A189,Assets!$A:$A,Assets!$I:$I,0),0),0,(MAX(0,MIN(IFERROR(XLOOKUP($A189,Assets!$A:$A,Assets!$I:$I,0),0),IF(OR(IFERROR(XLOOKUP($A189,Assets!$A:$A,Assets!$E:$E,""),"")="", $B189=""),0,DATEDIF(IFERROR(XLOOKUP($A189,Assets!$A:$A,Assets!$E:$E,""),""),EOMONTH($B189,0)+1,"m"))))),2,TRUE)),"")))</f>
        <v/>
      </c>
      <c r="H189" s="13">
        <f>IF($A189="","",MAX(0,IFERROR(XLOOKUP($A189,Assets!$A:$A,Assets!$F:$F,0),0)-$G189))</f>
        <v/>
      </c>
      <c r="I189" s="13">
        <f>IF($A189="","",($D189-$E189)-$H189)</f>
        <v/>
      </c>
      <c r="J189" s="12" t="n"/>
      <c r="K189" s="12" t="n"/>
    </row>
    <row r="190">
      <c r="A190" s="12" t="n"/>
      <c r="B190" s="14" t="n"/>
      <c r="C190" s="12" t="n"/>
      <c r="D190" s="13" t="n"/>
      <c r="E190" s="13" t="n"/>
      <c r="F190" s="13">
        <f>IF($A190="","",IFERROR(XLOOKUP($A190,Assets!$A:$A,Assets!$F:$F,""),""))</f>
        <v/>
      </c>
      <c r="G190" s="13">
        <f>IF($A190="","",IF(IFERROR(XLOOKUP($A190,Assets!$A:$A,Assets!$J:$J,""),"")="SL",(MAX(0,MIN(IFERROR(XLOOKUP($A190,Assets!$A:$A,Assets!$I:$I,0),0),IF(OR(IFERROR(XLOOKUP($A190,Assets!$A:$A,Assets!$E:$E,""),"")="", $B190=""),0,DATEDIF(IFERROR(XLOOKUP($A190,Assets!$A:$A,Assets!$E:$E,""),""),EOMONTH($B190,0)+1,"m")))))*(IFERROR((IFERROR(XLOOKUP($A190,Assets!$A:$A,Assets!$F:$F,0),0)-IFERROR(XLOOKUP($A190,Assets!$A:$A,Assets!$G:$G,0),0))/IFERROR(XLOOKUP($A190,Assets!$A:$A,Assets!$I:$I,0),0),0)),IF(IFERROR(XLOOKUP($A190,Assets!$A:$A,Assets!$J:$J,""),"")="DDB",IF((MAX(0,MIN(IFERROR(XLOOKUP($A190,Assets!$A:$A,Assets!$I:$I,0),0),IF(OR(IFERROR(XLOOKUP($A190,Assets!$A:$A,Assets!$E:$E,""),"")="", $B190=""),0,DATEDIF(IFERROR(XLOOKUP($A190,Assets!$A:$A,Assets!$E:$E,""),""),EOMONTH($B190,0)+1,"m")))))=0,0,VDB(IFERROR(XLOOKUP($A190,Assets!$A:$A,Assets!$F:$F,0),0),IFERROR(XLOOKUP($A190,Assets!$A:$A,Assets!$G:$G,0),0),IFERROR(XLOOKUP($A190,Assets!$A:$A,Assets!$I:$I,0),0),0,(MAX(0,MIN(IFERROR(XLOOKUP($A190,Assets!$A:$A,Assets!$I:$I,0),0),IF(OR(IFERROR(XLOOKUP($A190,Assets!$A:$A,Assets!$E:$E,""),"")="", $B190=""),0,DATEDIF(IFERROR(XLOOKUP($A190,Assets!$A:$A,Assets!$E:$E,""),""),EOMONTH($B190,0)+1,"m"))))),2,TRUE)),"")))</f>
        <v/>
      </c>
      <c r="H190" s="13">
        <f>IF($A190="","",MAX(0,IFERROR(XLOOKUP($A190,Assets!$A:$A,Assets!$F:$F,0),0)-$G190))</f>
        <v/>
      </c>
      <c r="I190" s="13">
        <f>IF($A190="","",($D190-$E190)-$H190)</f>
        <v/>
      </c>
      <c r="J190" s="12" t="n"/>
      <c r="K190" s="12" t="n"/>
    </row>
    <row r="191">
      <c r="A191" s="12" t="n"/>
      <c r="B191" s="14" t="n"/>
      <c r="C191" s="12" t="n"/>
      <c r="D191" s="13" t="n"/>
      <c r="E191" s="13" t="n"/>
      <c r="F191" s="13">
        <f>IF($A191="","",IFERROR(XLOOKUP($A191,Assets!$A:$A,Assets!$F:$F,""),""))</f>
        <v/>
      </c>
      <c r="G191" s="13">
        <f>IF($A191="","",IF(IFERROR(XLOOKUP($A191,Assets!$A:$A,Assets!$J:$J,""),"")="SL",(MAX(0,MIN(IFERROR(XLOOKUP($A191,Assets!$A:$A,Assets!$I:$I,0),0),IF(OR(IFERROR(XLOOKUP($A191,Assets!$A:$A,Assets!$E:$E,""),"")="", $B191=""),0,DATEDIF(IFERROR(XLOOKUP($A191,Assets!$A:$A,Assets!$E:$E,""),""),EOMONTH($B191,0)+1,"m")))))*(IFERROR((IFERROR(XLOOKUP($A191,Assets!$A:$A,Assets!$F:$F,0),0)-IFERROR(XLOOKUP($A191,Assets!$A:$A,Assets!$G:$G,0),0))/IFERROR(XLOOKUP($A191,Assets!$A:$A,Assets!$I:$I,0),0),0)),IF(IFERROR(XLOOKUP($A191,Assets!$A:$A,Assets!$J:$J,""),"")="DDB",IF((MAX(0,MIN(IFERROR(XLOOKUP($A191,Assets!$A:$A,Assets!$I:$I,0),0),IF(OR(IFERROR(XLOOKUP($A191,Assets!$A:$A,Assets!$E:$E,""),"")="", $B191=""),0,DATEDIF(IFERROR(XLOOKUP($A191,Assets!$A:$A,Assets!$E:$E,""),""),EOMONTH($B191,0)+1,"m")))))=0,0,VDB(IFERROR(XLOOKUP($A191,Assets!$A:$A,Assets!$F:$F,0),0),IFERROR(XLOOKUP($A191,Assets!$A:$A,Assets!$G:$G,0),0),IFERROR(XLOOKUP($A191,Assets!$A:$A,Assets!$I:$I,0),0),0,(MAX(0,MIN(IFERROR(XLOOKUP($A191,Assets!$A:$A,Assets!$I:$I,0),0),IF(OR(IFERROR(XLOOKUP($A191,Assets!$A:$A,Assets!$E:$E,""),"")="", $B191=""),0,DATEDIF(IFERROR(XLOOKUP($A191,Assets!$A:$A,Assets!$E:$E,""),""),EOMONTH($B191,0)+1,"m"))))),2,TRUE)),"")))</f>
        <v/>
      </c>
      <c r="H191" s="13">
        <f>IF($A191="","",MAX(0,IFERROR(XLOOKUP($A191,Assets!$A:$A,Assets!$F:$F,0),0)-$G191))</f>
        <v/>
      </c>
      <c r="I191" s="13">
        <f>IF($A191="","",($D191-$E191)-$H191)</f>
        <v/>
      </c>
      <c r="J191" s="12" t="n"/>
      <c r="K191" s="12" t="n"/>
    </row>
    <row r="192">
      <c r="A192" s="12" t="n"/>
      <c r="B192" s="14" t="n"/>
      <c r="C192" s="12" t="n"/>
      <c r="D192" s="13" t="n"/>
      <c r="E192" s="13" t="n"/>
      <c r="F192" s="13">
        <f>IF($A192="","",IFERROR(XLOOKUP($A192,Assets!$A:$A,Assets!$F:$F,""),""))</f>
        <v/>
      </c>
      <c r="G192" s="13">
        <f>IF($A192="","",IF(IFERROR(XLOOKUP($A192,Assets!$A:$A,Assets!$J:$J,""),"")="SL",(MAX(0,MIN(IFERROR(XLOOKUP($A192,Assets!$A:$A,Assets!$I:$I,0),0),IF(OR(IFERROR(XLOOKUP($A192,Assets!$A:$A,Assets!$E:$E,""),"")="", $B192=""),0,DATEDIF(IFERROR(XLOOKUP($A192,Assets!$A:$A,Assets!$E:$E,""),""),EOMONTH($B192,0)+1,"m")))))*(IFERROR((IFERROR(XLOOKUP($A192,Assets!$A:$A,Assets!$F:$F,0),0)-IFERROR(XLOOKUP($A192,Assets!$A:$A,Assets!$G:$G,0),0))/IFERROR(XLOOKUP($A192,Assets!$A:$A,Assets!$I:$I,0),0),0)),IF(IFERROR(XLOOKUP($A192,Assets!$A:$A,Assets!$J:$J,""),"")="DDB",IF((MAX(0,MIN(IFERROR(XLOOKUP($A192,Assets!$A:$A,Assets!$I:$I,0),0),IF(OR(IFERROR(XLOOKUP($A192,Assets!$A:$A,Assets!$E:$E,""),"")="", $B192=""),0,DATEDIF(IFERROR(XLOOKUP($A192,Assets!$A:$A,Assets!$E:$E,""),""),EOMONTH($B192,0)+1,"m")))))=0,0,VDB(IFERROR(XLOOKUP($A192,Assets!$A:$A,Assets!$F:$F,0),0),IFERROR(XLOOKUP($A192,Assets!$A:$A,Assets!$G:$G,0),0),IFERROR(XLOOKUP($A192,Assets!$A:$A,Assets!$I:$I,0),0),0,(MAX(0,MIN(IFERROR(XLOOKUP($A192,Assets!$A:$A,Assets!$I:$I,0),0),IF(OR(IFERROR(XLOOKUP($A192,Assets!$A:$A,Assets!$E:$E,""),"")="", $B192=""),0,DATEDIF(IFERROR(XLOOKUP($A192,Assets!$A:$A,Assets!$E:$E,""),""),EOMONTH($B192,0)+1,"m"))))),2,TRUE)),"")))</f>
        <v/>
      </c>
      <c r="H192" s="13">
        <f>IF($A192="","",MAX(0,IFERROR(XLOOKUP($A192,Assets!$A:$A,Assets!$F:$F,0),0)-$G192))</f>
        <v/>
      </c>
      <c r="I192" s="13">
        <f>IF($A192="","",($D192-$E192)-$H192)</f>
        <v/>
      </c>
      <c r="J192" s="12" t="n"/>
      <c r="K192" s="12" t="n"/>
    </row>
    <row r="193">
      <c r="A193" s="12" t="n"/>
      <c r="B193" s="14" t="n"/>
      <c r="C193" s="12" t="n"/>
      <c r="D193" s="13" t="n"/>
      <c r="E193" s="13" t="n"/>
      <c r="F193" s="13">
        <f>IF($A193="","",IFERROR(XLOOKUP($A193,Assets!$A:$A,Assets!$F:$F,""),""))</f>
        <v/>
      </c>
      <c r="G193" s="13">
        <f>IF($A193="","",IF(IFERROR(XLOOKUP($A193,Assets!$A:$A,Assets!$J:$J,""),"")="SL",(MAX(0,MIN(IFERROR(XLOOKUP($A193,Assets!$A:$A,Assets!$I:$I,0),0),IF(OR(IFERROR(XLOOKUP($A193,Assets!$A:$A,Assets!$E:$E,""),"")="", $B193=""),0,DATEDIF(IFERROR(XLOOKUP($A193,Assets!$A:$A,Assets!$E:$E,""),""),EOMONTH($B193,0)+1,"m")))))*(IFERROR((IFERROR(XLOOKUP($A193,Assets!$A:$A,Assets!$F:$F,0),0)-IFERROR(XLOOKUP($A193,Assets!$A:$A,Assets!$G:$G,0),0))/IFERROR(XLOOKUP($A193,Assets!$A:$A,Assets!$I:$I,0),0),0)),IF(IFERROR(XLOOKUP($A193,Assets!$A:$A,Assets!$J:$J,""),"")="DDB",IF((MAX(0,MIN(IFERROR(XLOOKUP($A193,Assets!$A:$A,Assets!$I:$I,0),0),IF(OR(IFERROR(XLOOKUP($A193,Assets!$A:$A,Assets!$E:$E,""),"")="", $B193=""),0,DATEDIF(IFERROR(XLOOKUP($A193,Assets!$A:$A,Assets!$E:$E,""),""),EOMONTH($B193,0)+1,"m")))))=0,0,VDB(IFERROR(XLOOKUP($A193,Assets!$A:$A,Assets!$F:$F,0),0),IFERROR(XLOOKUP($A193,Assets!$A:$A,Assets!$G:$G,0),0),IFERROR(XLOOKUP($A193,Assets!$A:$A,Assets!$I:$I,0),0),0,(MAX(0,MIN(IFERROR(XLOOKUP($A193,Assets!$A:$A,Assets!$I:$I,0),0),IF(OR(IFERROR(XLOOKUP($A193,Assets!$A:$A,Assets!$E:$E,""),"")="", $B193=""),0,DATEDIF(IFERROR(XLOOKUP($A193,Assets!$A:$A,Assets!$E:$E,""),""),EOMONTH($B193,0)+1,"m"))))),2,TRUE)),"")))</f>
        <v/>
      </c>
      <c r="H193" s="13">
        <f>IF($A193="","",MAX(0,IFERROR(XLOOKUP($A193,Assets!$A:$A,Assets!$F:$F,0),0)-$G193))</f>
        <v/>
      </c>
      <c r="I193" s="13">
        <f>IF($A193="","",($D193-$E193)-$H193)</f>
        <v/>
      </c>
      <c r="J193" s="12" t="n"/>
      <c r="K193" s="12" t="n"/>
    </row>
    <row r="194">
      <c r="A194" s="12" t="n"/>
      <c r="B194" s="14" t="n"/>
      <c r="C194" s="12" t="n"/>
      <c r="D194" s="13" t="n"/>
      <c r="E194" s="13" t="n"/>
      <c r="F194" s="13">
        <f>IF($A194="","",IFERROR(XLOOKUP($A194,Assets!$A:$A,Assets!$F:$F,""),""))</f>
        <v/>
      </c>
      <c r="G194" s="13">
        <f>IF($A194="","",IF(IFERROR(XLOOKUP($A194,Assets!$A:$A,Assets!$J:$J,""),"")="SL",(MAX(0,MIN(IFERROR(XLOOKUP($A194,Assets!$A:$A,Assets!$I:$I,0),0),IF(OR(IFERROR(XLOOKUP($A194,Assets!$A:$A,Assets!$E:$E,""),"")="", $B194=""),0,DATEDIF(IFERROR(XLOOKUP($A194,Assets!$A:$A,Assets!$E:$E,""),""),EOMONTH($B194,0)+1,"m")))))*(IFERROR((IFERROR(XLOOKUP($A194,Assets!$A:$A,Assets!$F:$F,0),0)-IFERROR(XLOOKUP($A194,Assets!$A:$A,Assets!$G:$G,0),0))/IFERROR(XLOOKUP($A194,Assets!$A:$A,Assets!$I:$I,0),0),0)),IF(IFERROR(XLOOKUP($A194,Assets!$A:$A,Assets!$J:$J,""),"")="DDB",IF((MAX(0,MIN(IFERROR(XLOOKUP($A194,Assets!$A:$A,Assets!$I:$I,0),0),IF(OR(IFERROR(XLOOKUP($A194,Assets!$A:$A,Assets!$E:$E,""),"")="", $B194=""),0,DATEDIF(IFERROR(XLOOKUP($A194,Assets!$A:$A,Assets!$E:$E,""),""),EOMONTH($B194,0)+1,"m")))))=0,0,VDB(IFERROR(XLOOKUP($A194,Assets!$A:$A,Assets!$F:$F,0),0),IFERROR(XLOOKUP($A194,Assets!$A:$A,Assets!$G:$G,0),0),IFERROR(XLOOKUP($A194,Assets!$A:$A,Assets!$I:$I,0),0),0,(MAX(0,MIN(IFERROR(XLOOKUP($A194,Assets!$A:$A,Assets!$I:$I,0),0),IF(OR(IFERROR(XLOOKUP($A194,Assets!$A:$A,Assets!$E:$E,""),"")="", $B194=""),0,DATEDIF(IFERROR(XLOOKUP($A194,Assets!$A:$A,Assets!$E:$E,""),""),EOMONTH($B194,0)+1,"m"))))),2,TRUE)),"")))</f>
        <v/>
      </c>
      <c r="H194" s="13">
        <f>IF($A194="","",MAX(0,IFERROR(XLOOKUP($A194,Assets!$A:$A,Assets!$F:$F,0),0)-$G194))</f>
        <v/>
      </c>
      <c r="I194" s="13">
        <f>IF($A194="","",($D194-$E194)-$H194)</f>
        <v/>
      </c>
      <c r="J194" s="12" t="n"/>
      <c r="K194" s="12" t="n"/>
    </row>
    <row r="195">
      <c r="A195" s="12" t="n"/>
      <c r="B195" s="14" t="n"/>
      <c r="C195" s="12" t="n"/>
      <c r="D195" s="13" t="n"/>
      <c r="E195" s="13" t="n"/>
      <c r="F195" s="13">
        <f>IF($A195="","",IFERROR(XLOOKUP($A195,Assets!$A:$A,Assets!$F:$F,""),""))</f>
        <v/>
      </c>
      <c r="G195" s="13">
        <f>IF($A195="","",IF(IFERROR(XLOOKUP($A195,Assets!$A:$A,Assets!$J:$J,""),"")="SL",(MAX(0,MIN(IFERROR(XLOOKUP($A195,Assets!$A:$A,Assets!$I:$I,0),0),IF(OR(IFERROR(XLOOKUP($A195,Assets!$A:$A,Assets!$E:$E,""),"")="", $B195=""),0,DATEDIF(IFERROR(XLOOKUP($A195,Assets!$A:$A,Assets!$E:$E,""),""),EOMONTH($B195,0)+1,"m")))))*(IFERROR((IFERROR(XLOOKUP($A195,Assets!$A:$A,Assets!$F:$F,0),0)-IFERROR(XLOOKUP($A195,Assets!$A:$A,Assets!$G:$G,0),0))/IFERROR(XLOOKUP($A195,Assets!$A:$A,Assets!$I:$I,0),0),0)),IF(IFERROR(XLOOKUP($A195,Assets!$A:$A,Assets!$J:$J,""),"")="DDB",IF((MAX(0,MIN(IFERROR(XLOOKUP($A195,Assets!$A:$A,Assets!$I:$I,0),0),IF(OR(IFERROR(XLOOKUP($A195,Assets!$A:$A,Assets!$E:$E,""),"")="", $B195=""),0,DATEDIF(IFERROR(XLOOKUP($A195,Assets!$A:$A,Assets!$E:$E,""),""),EOMONTH($B195,0)+1,"m")))))=0,0,VDB(IFERROR(XLOOKUP($A195,Assets!$A:$A,Assets!$F:$F,0),0),IFERROR(XLOOKUP($A195,Assets!$A:$A,Assets!$G:$G,0),0),IFERROR(XLOOKUP($A195,Assets!$A:$A,Assets!$I:$I,0),0),0,(MAX(0,MIN(IFERROR(XLOOKUP($A195,Assets!$A:$A,Assets!$I:$I,0),0),IF(OR(IFERROR(XLOOKUP($A195,Assets!$A:$A,Assets!$E:$E,""),"")="", $B195=""),0,DATEDIF(IFERROR(XLOOKUP($A195,Assets!$A:$A,Assets!$E:$E,""),""),EOMONTH($B195,0)+1,"m"))))),2,TRUE)),"")))</f>
        <v/>
      </c>
      <c r="H195" s="13">
        <f>IF($A195="","",MAX(0,IFERROR(XLOOKUP($A195,Assets!$A:$A,Assets!$F:$F,0),0)-$G195))</f>
        <v/>
      </c>
      <c r="I195" s="13">
        <f>IF($A195="","",($D195-$E195)-$H195)</f>
        <v/>
      </c>
      <c r="J195" s="12" t="n"/>
      <c r="K195" s="12" t="n"/>
    </row>
    <row r="196">
      <c r="A196" s="12" t="n"/>
      <c r="B196" s="14" t="n"/>
      <c r="C196" s="12" t="n"/>
      <c r="D196" s="13" t="n"/>
      <c r="E196" s="13" t="n"/>
      <c r="F196" s="13">
        <f>IF($A196="","",IFERROR(XLOOKUP($A196,Assets!$A:$A,Assets!$F:$F,""),""))</f>
        <v/>
      </c>
      <c r="G196" s="13">
        <f>IF($A196="","",IF(IFERROR(XLOOKUP($A196,Assets!$A:$A,Assets!$J:$J,""),"")="SL",(MAX(0,MIN(IFERROR(XLOOKUP($A196,Assets!$A:$A,Assets!$I:$I,0),0),IF(OR(IFERROR(XLOOKUP($A196,Assets!$A:$A,Assets!$E:$E,""),"")="", $B196=""),0,DATEDIF(IFERROR(XLOOKUP($A196,Assets!$A:$A,Assets!$E:$E,""),""),EOMONTH($B196,0)+1,"m")))))*(IFERROR((IFERROR(XLOOKUP($A196,Assets!$A:$A,Assets!$F:$F,0),0)-IFERROR(XLOOKUP($A196,Assets!$A:$A,Assets!$G:$G,0),0))/IFERROR(XLOOKUP($A196,Assets!$A:$A,Assets!$I:$I,0),0),0)),IF(IFERROR(XLOOKUP($A196,Assets!$A:$A,Assets!$J:$J,""),"")="DDB",IF((MAX(0,MIN(IFERROR(XLOOKUP($A196,Assets!$A:$A,Assets!$I:$I,0),0),IF(OR(IFERROR(XLOOKUP($A196,Assets!$A:$A,Assets!$E:$E,""),"")="", $B196=""),0,DATEDIF(IFERROR(XLOOKUP($A196,Assets!$A:$A,Assets!$E:$E,""),""),EOMONTH($B196,0)+1,"m")))))=0,0,VDB(IFERROR(XLOOKUP($A196,Assets!$A:$A,Assets!$F:$F,0),0),IFERROR(XLOOKUP($A196,Assets!$A:$A,Assets!$G:$G,0),0),IFERROR(XLOOKUP($A196,Assets!$A:$A,Assets!$I:$I,0),0),0,(MAX(0,MIN(IFERROR(XLOOKUP($A196,Assets!$A:$A,Assets!$I:$I,0),0),IF(OR(IFERROR(XLOOKUP($A196,Assets!$A:$A,Assets!$E:$E,""),"")="", $B196=""),0,DATEDIF(IFERROR(XLOOKUP($A196,Assets!$A:$A,Assets!$E:$E,""),""),EOMONTH($B196,0)+1,"m"))))),2,TRUE)),"")))</f>
        <v/>
      </c>
      <c r="H196" s="13">
        <f>IF($A196="","",MAX(0,IFERROR(XLOOKUP($A196,Assets!$A:$A,Assets!$F:$F,0),0)-$G196))</f>
        <v/>
      </c>
      <c r="I196" s="13">
        <f>IF($A196="","",($D196-$E196)-$H196)</f>
        <v/>
      </c>
      <c r="J196" s="12" t="n"/>
      <c r="K196" s="12" t="n"/>
    </row>
    <row r="197">
      <c r="A197" s="12" t="n"/>
      <c r="B197" s="14" t="n"/>
      <c r="C197" s="12" t="n"/>
      <c r="D197" s="13" t="n"/>
      <c r="E197" s="13" t="n"/>
      <c r="F197" s="13">
        <f>IF($A197="","",IFERROR(XLOOKUP($A197,Assets!$A:$A,Assets!$F:$F,""),""))</f>
        <v/>
      </c>
      <c r="G197" s="13">
        <f>IF($A197="","",IF(IFERROR(XLOOKUP($A197,Assets!$A:$A,Assets!$J:$J,""),"")="SL",(MAX(0,MIN(IFERROR(XLOOKUP($A197,Assets!$A:$A,Assets!$I:$I,0),0),IF(OR(IFERROR(XLOOKUP($A197,Assets!$A:$A,Assets!$E:$E,""),"")="", $B197=""),0,DATEDIF(IFERROR(XLOOKUP($A197,Assets!$A:$A,Assets!$E:$E,""),""),EOMONTH($B197,0)+1,"m")))))*(IFERROR((IFERROR(XLOOKUP($A197,Assets!$A:$A,Assets!$F:$F,0),0)-IFERROR(XLOOKUP($A197,Assets!$A:$A,Assets!$G:$G,0),0))/IFERROR(XLOOKUP($A197,Assets!$A:$A,Assets!$I:$I,0),0),0)),IF(IFERROR(XLOOKUP($A197,Assets!$A:$A,Assets!$J:$J,""),"")="DDB",IF((MAX(0,MIN(IFERROR(XLOOKUP($A197,Assets!$A:$A,Assets!$I:$I,0),0),IF(OR(IFERROR(XLOOKUP($A197,Assets!$A:$A,Assets!$E:$E,""),"")="", $B197=""),0,DATEDIF(IFERROR(XLOOKUP($A197,Assets!$A:$A,Assets!$E:$E,""),""),EOMONTH($B197,0)+1,"m")))))=0,0,VDB(IFERROR(XLOOKUP($A197,Assets!$A:$A,Assets!$F:$F,0),0),IFERROR(XLOOKUP($A197,Assets!$A:$A,Assets!$G:$G,0),0),IFERROR(XLOOKUP($A197,Assets!$A:$A,Assets!$I:$I,0),0),0,(MAX(0,MIN(IFERROR(XLOOKUP($A197,Assets!$A:$A,Assets!$I:$I,0),0),IF(OR(IFERROR(XLOOKUP($A197,Assets!$A:$A,Assets!$E:$E,""),"")="", $B197=""),0,DATEDIF(IFERROR(XLOOKUP($A197,Assets!$A:$A,Assets!$E:$E,""),""),EOMONTH($B197,0)+1,"m"))))),2,TRUE)),"")))</f>
        <v/>
      </c>
      <c r="H197" s="13">
        <f>IF($A197="","",MAX(0,IFERROR(XLOOKUP($A197,Assets!$A:$A,Assets!$F:$F,0),0)-$G197))</f>
        <v/>
      </c>
      <c r="I197" s="13">
        <f>IF($A197="","",($D197-$E197)-$H197)</f>
        <v/>
      </c>
      <c r="J197" s="12" t="n"/>
      <c r="K197" s="12" t="n"/>
    </row>
    <row r="198">
      <c r="A198" s="12" t="n"/>
      <c r="B198" s="14" t="n"/>
      <c r="C198" s="12" t="n"/>
      <c r="D198" s="13" t="n"/>
      <c r="E198" s="13" t="n"/>
      <c r="F198" s="13">
        <f>IF($A198="","",IFERROR(XLOOKUP($A198,Assets!$A:$A,Assets!$F:$F,""),""))</f>
        <v/>
      </c>
      <c r="G198" s="13">
        <f>IF($A198="","",IF(IFERROR(XLOOKUP($A198,Assets!$A:$A,Assets!$J:$J,""),"")="SL",(MAX(0,MIN(IFERROR(XLOOKUP($A198,Assets!$A:$A,Assets!$I:$I,0),0),IF(OR(IFERROR(XLOOKUP($A198,Assets!$A:$A,Assets!$E:$E,""),"")="", $B198=""),0,DATEDIF(IFERROR(XLOOKUP($A198,Assets!$A:$A,Assets!$E:$E,""),""),EOMONTH($B198,0)+1,"m")))))*(IFERROR((IFERROR(XLOOKUP($A198,Assets!$A:$A,Assets!$F:$F,0),0)-IFERROR(XLOOKUP($A198,Assets!$A:$A,Assets!$G:$G,0),0))/IFERROR(XLOOKUP($A198,Assets!$A:$A,Assets!$I:$I,0),0),0)),IF(IFERROR(XLOOKUP($A198,Assets!$A:$A,Assets!$J:$J,""),"")="DDB",IF((MAX(0,MIN(IFERROR(XLOOKUP($A198,Assets!$A:$A,Assets!$I:$I,0),0),IF(OR(IFERROR(XLOOKUP($A198,Assets!$A:$A,Assets!$E:$E,""),"")="", $B198=""),0,DATEDIF(IFERROR(XLOOKUP($A198,Assets!$A:$A,Assets!$E:$E,""),""),EOMONTH($B198,0)+1,"m")))))=0,0,VDB(IFERROR(XLOOKUP($A198,Assets!$A:$A,Assets!$F:$F,0),0),IFERROR(XLOOKUP($A198,Assets!$A:$A,Assets!$G:$G,0),0),IFERROR(XLOOKUP($A198,Assets!$A:$A,Assets!$I:$I,0),0),0,(MAX(0,MIN(IFERROR(XLOOKUP($A198,Assets!$A:$A,Assets!$I:$I,0),0),IF(OR(IFERROR(XLOOKUP($A198,Assets!$A:$A,Assets!$E:$E,""),"")="", $B198=""),0,DATEDIF(IFERROR(XLOOKUP($A198,Assets!$A:$A,Assets!$E:$E,""),""),EOMONTH($B198,0)+1,"m"))))),2,TRUE)),"")))</f>
        <v/>
      </c>
      <c r="H198" s="13">
        <f>IF($A198="","",MAX(0,IFERROR(XLOOKUP($A198,Assets!$A:$A,Assets!$F:$F,0),0)-$G198))</f>
        <v/>
      </c>
      <c r="I198" s="13">
        <f>IF($A198="","",($D198-$E198)-$H198)</f>
        <v/>
      </c>
      <c r="J198" s="12" t="n"/>
      <c r="K198" s="12" t="n"/>
    </row>
    <row r="199">
      <c r="A199" s="12" t="n"/>
      <c r="B199" s="14" t="n"/>
      <c r="C199" s="12" t="n"/>
      <c r="D199" s="13" t="n"/>
      <c r="E199" s="13" t="n"/>
      <c r="F199" s="13">
        <f>IF($A199="","",IFERROR(XLOOKUP($A199,Assets!$A:$A,Assets!$F:$F,""),""))</f>
        <v/>
      </c>
      <c r="G199" s="13">
        <f>IF($A199="","",IF(IFERROR(XLOOKUP($A199,Assets!$A:$A,Assets!$J:$J,""),"")="SL",(MAX(0,MIN(IFERROR(XLOOKUP($A199,Assets!$A:$A,Assets!$I:$I,0),0),IF(OR(IFERROR(XLOOKUP($A199,Assets!$A:$A,Assets!$E:$E,""),"")="", $B199=""),0,DATEDIF(IFERROR(XLOOKUP($A199,Assets!$A:$A,Assets!$E:$E,""),""),EOMONTH($B199,0)+1,"m")))))*(IFERROR((IFERROR(XLOOKUP($A199,Assets!$A:$A,Assets!$F:$F,0),0)-IFERROR(XLOOKUP($A199,Assets!$A:$A,Assets!$G:$G,0),0))/IFERROR(XLOOKUP($A199,Assets!$A:$A,Assets!$I:$I,0),0),0)),IF(IFERROR(XLOOKUP($A199,Assets!$A:$A,Assets!$J:$J,""),"")="DDB",IF((MAX(0,MIN(IFERROR(XLOOKUP($A199,Assets!$A:$A,Assets!$I:$I,0),0),IF(OR(IFERROR(XLOOKUP($A199,Assets!$A:$A,Assets!$E:$E,""),"")="", $B199=""),0,DATEDIF(IFERROR(XLOOKUP($A199,Assets!$A:$A,Assets!$E:$E,""),""),EOMONTH($B199,0)+1,"m")))))=0,0,VDB(IFERROR(XLOOKUP($A199,Assets!$A:$A,Assets!$F:$F,0),0),IFERROR(XLOOKUP($A199,Assets!$A:$A,Assets!$G:$G,0),0),IFERROR(XLOOKUP($A199,Assets!$A:$A,Assets!$I:$I,0),0),0,(MAX(0,MIN(IFERROR(XLOOKUP($A199,Assets!$A:$A,Assets!$I:$I,0),0),IF(OR(IFERROR(XLOOKUP($A199,Assets!$A:$A,Assets!$E:$E,""),"")="", $B199=""),0,DATEDIF(IFERROR(XLOOKUP($A199,Assets!$A:$A,Assets!$E:$E,""),""),EOMONTH($B199,0)+1,"m"))))),2,TRUE)),"")))</f>
        <v/>
      </c>
      <c r="H199" s="13">
        <f>IF($A199="","",MAX(0,IFERROR(XLOOKUP($A199,Assets!$A:$A,Assets!$F:$F,0),0)-$G199))</f>
        <v/>
      </c>
      <c r="I199" s="13">
        <f>IF($A199="","",($D199-$E199)-$H199)</f>
        <v/>
      </c>
      <c r="J199" s="12" t="n"/>
      <c r="K199" s="12" t="n"/>
    </row>
    <row r="200">
      <c r="A200" s="12" t="n"/>
      <c r="B200" s="14" t="n"/>
      <c r="C200" s="12" t="n"/>
      <c r="D200" s="13" t="n"/>
      <c r="E200" s="13" t="n"/>
      <c r="F200" s="13">
        <f>IF($A200="","",IFERROR(XLOOKUP($A200,Assets!$A:$A,Assets!$F:$F,""),""))</f>
        <v/>
      </c>
      <c r="G200" s="13">
        <f>IF($A200="","",IF(IFERROR(XLOOKUP($A200,Assets!$A:$A,Assets!$J:$J,""),"")="SL",(MAX(0,MIN(IFERROR(XLOOKUP($A200,Assets!$A:$A,Assets!$I:$I,0),0),IF(OR(IFERROR(XLOOKUP($A200,Assets!$A:$A,Assets!$E:$E,""),"")="", $B200=""),0,DATEDIF(IFERROR(XLOOKUP($A200,Assets!$A:$A,Assets!$E:$E,""),""),EOMONTH($B200,0)+1,"m")))))*(IFERROR((IFERROR(XLOOKUP($A200,Assets!$A:$A,Assets!$F:$F,0),0)-IFERROR(XLOOKUP($A200,Assets!$A:$A,Assets!$G:$G,0),0))/IFERROR(XLOOKUP($A200,Assets!$A:$A,Assets!$I:$I,0),0),0)),IF(IFERROR(XLOOKUP($A200,Assets!$A:$A,Assets!$J:$J,""),"")="DDB",IF((MAX(0,MIN(IFERROR(XLOOKUP($A200,Assets!$A:$A,Assets!$I:$I,0),0),IF(OR(IFERROR(XLOOKUP($A200,Assets!$A:$A,Assets!$E:$E,""),"")="", $B200=""),0,DATEDIF(IFERROR(XLOOKUP($A200,Assets!$A:$A,Assets!$E:$E,""),""),EOMONTH($B200,0)+1,"m")))))=0,0,VDB(IFERROR(XLOOKUP($A200,Assets!$A:$A,Assets!$F:$F,0),0),IFERROR(XLOOKUP($A200,Assets!$A:$A,Assets!$G:$G,0),0),IFERROR(XLOOKUP($A200,Assets!$A:$A,Assets!$I:$I,0),0),0,(MAX(0,MIN(IFERROR(XLOOKUP($A200,Assets!$A:$A,Assets!$I:$I,0),0),IF(OR(IFERROR(XLOOKUP($A200,Assets!$A:$A,Assets!$E:$E,""),"")="", $B200=""),0,DATEDIF(IFERROR(XLOOKUP($A200,Assets!$A:$A,Assets!$E:$E,""),""),EOMONTH($B200,0)+1,"m"))))),2,TRUE)),"")))</f>
        <v/>
      </c>
      <c r="H200" s="13">
        <f>IF($A200="","",MAX(0,IFERROR(XLOOKUP($A200,Assets!$A:$A,Assets!$F:$F,0),0)-$G200))</f>
        <v/>
      </c>
      <c r="I200" s="13">
        <f>IF($A200="","",($D200-$E200)-$H200)</f>
        <v/>
      </c>
      <c r="J200" s="12" t="n"/>
      <c r="K200" s="12" t="n"/>
    </row>
    <row r="201">
      <c r="A201" s="12" t="n"/>
      <c r="B201" s="14" t="n"/>
      <c r="C201" s="12" t="n"/>
      <c r="D201" s="13" t="n"/>
      <c r="E201" s="13" t="n"/>
      <c r="F201" s="13">
        <f>IF($A201="","",IFERROR(XLOOKUP($A201,Assets!$A:$A,Assets!$F:$F,""),""))</f>
        <v/>
      </c>
      <c r="G201" s="13">
        <f>IF($A201="","",IF(IFERROR(XLOOKUP($A201,Assets!$A:$A,Assets!$J:$J,""),"")="SL",(MAX(0,MIN(IFERROR(XLOOKUP($A201,Assets!$A:$A,Assets!$I:$I,0),0),IF(OR(IFERROR(XLOOKUP($A201,Assets!$A:$A,Assets!$E:$E,""),"")="", $B201=""),0,DATEDIF(IFERROR(XLOOKUP($A201,Assets!$A:$A,Assets!$E:$E,""),""),EOMONTH($B201,0)+1,"m")))))*(IFERROR((IFERROR(XLOOKUP($A201,Assets!$A:$A,Assets!$F:$F,0),0)-IFERROR(XLOOKUP($A201,Assets!$A:$A,Assets!$G:$G,0),0))/IFERROR(XLOOKUP($A201,Assets!$A:$A,Assets!$I:$I,0),0),0)),IF(IFERROR(XLOOKUP($A201,Assets!$A:$A,Assets!$J:$J,""),"")="DDB",IF((MAX(0,MIN(IFERROR(XLOOKUP($A201,Assets!$A:$A,Assets!$I:$I,0),0),IF(OR(IFERROR(XLOOKUP($A201,Assets!$A:$A,Assets!$E:$E,""),"")="", $B201=""),0,DATEDIF(IFERROR(XLOOKUP($A201,Assets!$A:$A,Assets!$E:$E,""),""),EOMONTH($B201,0)+1,"m")))))=0,0,VDB(IFERROR(XLOOKUP($A201,Assets!$A:$A,Assets!$F:$F,0),0),IFERROR(XLOOKUP($A201,Assets!$A:$A,Assets!$G:$G,0),0),IFERROR(XLOOKUP($A201,Assets!$A:$A,Assets!$I:$I,0),0),0,(MAX(0,MIN(IFERROR(XLOOKUP($A201,Assets!$A:$A,Assets!$I:$I,0),0),IF(OR(IFERROR(XLOOKUP($A201,Assets!$A:$A,Assets!$E:$E,""),"")="", $B201=""),0,DATEDIF(IFERROR(XLOOKUP($A201,Assets!$A:$A,Assets!$E:$E,""),""),EOMONTH($B201,0)+1,"m"))))),2,TRUE)),"")))</f>
        <v/>
      </c>
      <c r="H201" s="13">
        <f>IF($A201="","",MAX(0,IFERROR(XLOOKUP($A201,Assets!$A:$A,Assets!$F:$F,0),0)-$G201))</f>
        <v/>
      </c>
      <c r="I201" s="13">
        <f>IF($A201="","",($D201-$E201)-$H201)</f>
        <v/>
      </c>
      <c r="J201" s="12" t="n"/>
      <c r="K201" s="12" t="n"/>
    </row>
    <row r="202">
      <c r="A202" s="12" t="n"/>
      <c r="B202" s="14" t="n"/>
      <c r="C202" s="12" t="n"/>
      <c r="D202" s="13" t="n"/>
      <c r="E202" s="13" t="n"/>
      <c r="F202" s="13">
        <f>IF($A202="","",IFERROR(XLOOKUP($A202,Assets!$A:$A,Assets!$F:$F,""),""))</f>
        <v/>
      </c>
      <c r="G202" s="13">
        <f>IF($A202="","",IF(IFERROR(XLOOKUP($A202,Assets!$A:$A,Assets!$J:$J,""),"")="SL",(MAX(0,MIN(IFERROR(XLOOKUP($A202,Assets!$A:$A,Assets!$I:$I,0),0),IF(OR(IFERROR(XLOOKUP($A202,Assets!$A:$A,Assets!$E:$E,""),"")="", $B202=""),0,DATEDIF(IFERROR(XLOOKUP($A202,Assets!$A:$A,Assets!$E:$E,""),""),EOMONTH($B202,0)+1,"m")))))*(IFERROR((IFERROR(XLOOKUP($A202,Assets!$A:$A,Assets!$F:$F,0),0)-IFERROR(XLOOKUP($A202,Assets!$A:$A,Assets!$G:$G,0),0))/IFERROR(XLOOKUP($A202,Assets!$A:$A,Assets!$I:$I,0),0),0)),IF(IFERROR(XLOOKUP($A202,Assets!$A:$A,Assets!$J:$J,""),"")="DDB",IF((MAX(0,MIN(IFERROR(XLOOKUP($A202,Assets!$A:$A,Assets!$I:$I,0),0),IF(OR(IFERROR(XLOOKUP($A202,Assets!$A:$A,Assets!$E:$E,""),"")="", $B202=""),0,DATEDIF(IFERROR(XLOOKUP($A202,Assets!$A:$A,Assets!$E:$E,""),""),EOMONTH($B202,0)+1,"m")))))=0,0,VDB(IFERROR(XLOOKUP($A202,Assets!$A:$A,Assets!$F:$F,0),0),IFERROR(XLOOKUP($A202,Assets!$A:$A,Assets!$G:$G,0),0),IFERROR(XLOOKUP($A202,Assets!$A:$A,Assets!$I:$I,0),0),0,(MAX(0,MIN(IFERROR(XLOOKUP($A202,Assets!$A:$A,Assets!$I:$I,0),0),IF(OR(IFERROR(XLOOKUP($A202,Assets!$A:$A,Assets!$E:$E,""),"")="", $B202=""),0,DATEDIF(IFERROR(XLOOKUP($A202,Assets!$A:$A,Assets!$E:$E,""),""),EOMONTH($B202,0)+1,"m"))))),2,TRUE)),"")))</f>
        <v/>
      </c>
      <c r="H202" s="13">
        <f>IF($A202="","",MAX(0,IFERROR(XLOOKUP($A202,Assets!$A:$A,Assets!$F:$F,0),0)-$G202))</f>
        <v/>
      </c>
      <c r="I202" s="13">
        <f>IF($A202="","",($D202-$E202)-$H202)</f>
        <v/>
      </c>
      <c r="J202" s="12" t="n"/>
      <c r="K202" s="12" t="n"/>
    </row>
  </sheetData>
  <mergeCells count="1">
    <mergeCell ref="A1:K1"/>
  </mergeCells>
  <conditionalFormatting sqref="I3:I202">
    <cfRule type="cellIs" priority="1" operator="lessThan" dxfId="2">
      <formula>0</formula>
    </cfRule>
    <cfRule type="cellIs" priority="2" operator="greaterThan" dxfId="1">
      <formula>0</formula>
    </cfRule>
  </conditionalFormatting>
  <dataValidations count="2">
    <dataValidation sqref="A3:A202" showDropDown="0" showInputMessage="0" showErrorMessage="0" allowBlank="1" type="list">
      <formula1>=Assets!$A$6:$A$505</formula1>
    </dataValidation>
    <dataValidation sqref="C3:C202" showDropDown="0" showInputMessage="0" showErrorMessage="0" allowBlank="1" type="list">
      <formula1>"Thanh lý,Nhượng bán,Điều chuyển nội bộ"</formula1>
    </dataValidation>
  </dataValidations>
  <pageMargins left="0.3" right="0.3" top="0.5" bottom="0.5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6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30" customWidth="1" min="2" max="2"/>
    <col width="3" customWidth="1" min="3" max="3"/>
    <col width="24" customWidth="1" min="4" max="4"/>
    <col width="3" customWidth="1" min="5" max="5"/>
    <col width="28" customWidth="1" min="6" max="6"/>
    <col width="3" customWidth="1" min="7" max="7"/>
    <col width="18" customWidth="1" min="8" max="8"/>
  </cols>
  <sheetData>
    <row r="1">
      <c r="A1" s="15" t="inlineStr">
        <is>
          <t>DANH SÁCH DÙNG CHO DROPDOWN</t>
        </is>
      </c>
    </row>
    <row r="3">
      <c r="A3" s="3" t="inlineStr">
        <is>
          <t>NHÓM TSCĐ (Category)</t>
        </is>
      </c>
      <c r="D3" s="3" t="inlineStr">
        <is>
          <t>ĐỊA ĐIỂM / CHI NHÁNH</t>
        </is>
      </c>
      <c r="F3" s="3" t="inlineStr">
        <is>
          <t>PHÒNG BAN / COST CENTER</t>
        </is>
      </c>
    </row>
    <row r="4">
      <c r="A4" s="4" t="inlineStr">
        <is>
          <t>Category</t>
        </is>
      </c>
      <c r="B4" s="4" t="inlineStr">
        <is>
          <t>Gợi ý tài khoản/ghi chú</t>
        </is>
      </c>
      <c r="D4" s="16" t="inlineStr">
        <is>
          <t>Location</t>
        </is>
      </c>
      <c r="F4" s="16" t="inlineStr">
        <is>
          <t>Cost Center</t>
        </is>
      </c>
    </row>
    <row r="5">
      <c r="A5" t="inlineStr">
        <is>
          <t>Nhà cửa, vật kiến trúc</t>
        </is>
      </c>
      <c r="B5" t="inlineStr"/>
      <c r="D5" t="inlineStr">
        <is>
          <t>Hà Nội</t>
        </is>
      </c>
      <c r="F5" t="inlineStr">
        <is>
          <t>Hành chính</t>
        </is>
      </c>
    </row>
    <row r="6">
      <c r="A6" t="inlineStr">
        <is>
          <t>Máy móc, thiết bị</t>
        </is>
      </c>
      <c r="B6" t="inlineStr"/>
      <c r="D6" t="inlineStr">
        <is>
          <t>TP. Hồ Chí Minh</t>
        </is>
      </c>
      <c r="F6" t="inlineStr">
        <is>
          <t>Kinh doanh</t>
        </is>
      </c>
    </row>
    <row r="7">
      <c r="A7" t="inlineStr">
        <is>
          <t>Phương tiện vận tải</t>
        </is>
      </c>
      <c r="B7" t="inlineStr"/>
      <c r="D7" t="inlineStr">
        <is>
          <t>Đà Nẵng</t>
        </is>
      </c>
      <c r="F7" t="inlineStr">
        <is>
          <t>Kế toán</t>
        </is>
      </c>
    </row>
    <row r="8">
      <c r="A8" t="inlineStr">
        <is>
          <t>Thiết bị văn phòng</t>
        </is>
      </c>
      <c r="B8" t="inlineStr"/>
      <c r="D8" t="inlineStr">
        <is>
          <t>Chi nhánh khác</t>
        </is>
      </c>
      <c r="F8" t="inlineStr">
        <is>
          <t>IT</t>
        </is>
      </c>
    </row>
    <row r="9">
      <c r="A9" t="inlineStr">
        <is>
          <t>Máy tính, CNTT</t>
        </is>
      </c>
      <c r="B9" t="inlineStr"/>
      <c r="F9" t="inlineStr">
        <is>
          <t>Kho vận</t>
        </is>
      </c>
    </row>
    <row r="10">
      <c r="A10" t="inlineStr">
        <is>
          <t>TSCĐ khác</t>
        </is>
      </c>
      <c r="B10" t="inlineStr"/>
      <c r="F10" t="inlineStr">
        <is>
          <t>Sản xuất</t>
        </is>
      </c>
    </row>
    <row r="11">
      <c r="F11" t="inlineStr">
        <is>
          <t>Khác</t>
        </is>
      </c>
    </row>
    <row r="13">
      <c r="A13" s="3" t="inlineStr">
        <is>
          <t>PHƯƠNG PHÁP KHẤU HAO</t>
        </is>
      </c>
    </row>
    <row r="14">
      <c r="A14" s="4" t="inlineStr">
        <is>
          <t>Method</t>
        </is>
      </c>
      <c r="B14" s="4" t="inlineStr">
        <is>
          <t>Diễn giải</t>
        </is>
      </c>
    </row>
    <row r="15">
      <c r="A15" t="inlineStr">
        <is>
          <t>SL</t>
        </is>
      </c>
      <c r="B15" t="inlineStr">
        <is>
          <t>Đường thẳng</t>
        </is>
      </c>
    </row>
    <row r="16">
      <c r="A16" t="inlineStr">
        <is>
          <t>DDB</t>
        </is>
      </c>
      <c r="B16" t="inlineStr">
        <is>
          <t>Số dư giảm dần (hệ số 2 - VDB)</t>
        </is>
      </c>
    </row>
  </sheetData>
  <mergeCells count="1">
    <mergeCell ref="A1:H1"/>
  </mergeCells>
  <pageMargins left="0.3" right="0.3" top="0.5" bottom="0.5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9"/>
  <sheetViews>
    <sheetView showGridLines="0" workbookViewId="0">
      <selection activeCell="A1" sqref="A1"/>
    </sheetView>
  </sheetViews>
  <sheetFormatPr baseColWidth="8" defaultRowHeight="15"/>
  <cols>
    <col width="44" customWidth="1" min="1" max="1"/>
    <col width="22" customWidth="1" min="2" max="2"/>
    <col width="18" customWidth="1" min="3" max="3"/>
    <col width="18" customWidth="1" min="4" max="4"/>
  </cols>
  <sheetData>
    <row r="1">
      <c r="A1" s="15" t="inlineStr">
        <is>
          <t>CÀI ĐẶT</t>
        </is>
      </c>
    </row>
    <row r="3">
      <c r="A3" t="inlineStr">
        <is>
          <t>Kỳ báo cáo (chọn 01 ngày bất kỳ trong tháng):</t>
        </is>
      </c>
      <c r="B3" s="17" t="n">
        <v>45992</v>
      </c>
    </row>
    <row r="4">
      <c r="A4" t="inlineStr">
        <is>
          <t>Tiền tệ hiển thị:</t>
        </is>
      </c>
      <c r="B4" s="18" t="inlineStr">
        <is>
          <t>VND</t>
        </is>
      </c>
    </row>
    <row r="6">
      <c r="A6" t="inlineStr">
        <is>
          <t>Ghi chú:</t>
        </is>
      </c>
    </row>
    <row r="7">
      <c r="A7" t="inlineStr">
        <is>
          <t>• Nhập tài sản tại sheet Assets (ô chữ màu xanh là ô nhập).</t>
        </is>
      </c>
    </row>
    <row r="8">
      <c r="A8" t="inlineStr">
        <is>
          <t>• Nếu có thanh lý/nhượng bán, nhập tại sheet Disposals.</t>
        </is>
      </c>
    </row>
    <row r="9">
      <c r="A9" t="inlineStr">
        <is>
          <t>• Dashboard sẽ tự tổng hợp theo 'Kỳ báo cáo'.</t>
        </is>
      </c>
    </row>
  </sheetData>
  <mergeCells count="1">
    <mergeCell ref="A1:D1"/>
  </mergeCells>
  <pageMargins left="0.3" right="0.3" top="0.5" bottom="0.5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9"/>
  <sheetViews>
    <sheetView showGridLines="0" workbookViewId="0">
      <selection activeCell="A1" sqref="A1"/>
    </sheetView>
  </sheetViews>
  <sheetFormatPr baseColWidth="8" defaultRowHeight="15"/>
  <cols>
    <col width="118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</cols>
  <sheetData>
    <row r="1">
      <c r="A1" s="15" t="inlineStr">
        <is>
          <t>HƯỚNG DẪN SỬ DỤNG (NHANH)</t>
        </is>
      </c>
    </row>
    <row r="3">
      <c r="A3" s="19" t="inlineStr">
        <is>
          <t>1) Settings: chọn 'Kỳ báo cáo' (một ngày bất kỳ trong tháng) để tính khấu hao &amp; báo cáo.</t>
        </is>
      </c>
    </row>
    <row r="4">
      <c r="A4" s="19" t="inlineStr">
        <is>
          <t>2) Lists: cập nhật Category / Địa điểm / Cost Center để dùng trong dropdown.</t>
        </is>
      </c>
    </row>
    <row r="5">
      <c r="A5" s="19" t="inlineStr">
        <is>
          <t>3) Assets: nhập các cột màu xanh: Mã TSCĐ, Tên, Category, Ngày mua, Ngày đưa vào sử dụng, Nguyên giá, Giá trị thanh lý, Thời gian khấu hao (năm), Phương pháp (SL/DDB), Địa điểm, Cost Center, Người quản lý, Serial, Trạng thái.</t>
        </is>
      </c>
    </row>
    <row r="6">
      <c r="A6" s="19" t="inlineStr">
        <is>
          <t xml:space="preserve">   • Cột Thời gian KH (tháng), KH kỳ báo cáo, KH lũy kế, Giá trị còn lại tự tính bằng công thức.</t>
        </is>
      </c>
    </row>
    <row r="7">
      <c r="A7" s="19" t="inlineStr">
        <is>
          <t>4) Disposals: nếu thanh lý/nhượng bán, nhập Mã TSCĐ, Ngày thanh lý, Giá bán/Thu về, Chi phí… -&gt; tự tính GTCL tại ngày TL và Lãi/Lỗ.</t>
        </is>
      </c>
    </row>
    <row r="8">
      <c r="A8" s="19" t="inlineStr">
        <is>
          <t>5) Dashboard: tự tổng hợp nguyên giá, khấu hao lũy kế, NBV và biểu đồ theo Category.</t>
        </is>
      </c>
    </row>
    <row r="9">
      <c r="A9" s="19" t="inlineStr">
        <is>
          <t>Lưu ý: Phương pháp DDB sử dụng hàm VDB (hệ số 2). Nếu doanh nghiệp dùng phương pháp khác, hãy báo để chỉnh file.</t>
        </is>
      </c>
    </row>
  </sheetData>
  <mergeCells count="1">
    <mergeCell ref="A1:F1"/>
  </mergeCells>
  <pageMargins left="0.3" right="0.3" top="0.5" bottom="0.5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2025-12-16T10:19:38Z</dcterms:created>
  <dcterms:modified xmlns:dcterms="http://purl.org/dc/terms/" xmlns:xsi="http://www.w3.org/2001/XMLSchema-instance" xsi:type="dcterms:W3CDTF">2025-12-16T10:19:40Z</dcterms:modified>
</cp:coreProperties>
</file>