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am Cong Giao Vien" sheetId="1" state="visible" r:id="rId1"/>
    <sheet xmlns:r="http://schemas.openxmlformats.org/officeDocument/2006/relationships" name="Tong Hop Lop" sheetId="2" state="visible" r:id="rId2"/>
    <sheet xmlns:r="http://schemas.openxmlformats.org/officeDocument/2006/relationships" name="Huong Dan" sheetId="3" state="visible" r:id="rId3"/>
  </sheets>
  <definedNames>
    <definedName name="_xlnm.Print_Area" localSheetId="0">'Cham Cong Giao Vien'!$A$1:$M$48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color rgb="00000000"/>
      <sz val="9"/>
    </font>
    <font>
      <name val="Arial"/>
      <color rgb="00000000"/>
      <sz val="9"/>
    </font>
    <font>
      <name val="Arial"/>
      <b val="1"/>
      <color rgb="00FFFFFF"/>
      <sz val="9"/>
    </font>
    <font>
      <name val="Arial"/>
      <i val="1"/>
      <color rgb="00AAAAAA"/>
      <sz val="9"/>
    </font>
    <font>
      <name val="Arial"/>
      <b val="1"/>
      <color rgb="001A5276"/>
      <sz val="9"/>
    </font>
    <font>
      <name val="Arial"/>
      <color rgb="00000000"/>
      <sz val="8"/>
    </font>
    <font>
      <name val="Arial"/>
      <color rgb="00999999"/>
      <sz val="9"/>
    </font>
    <font>
      <name val="Arial"/>
      <i val="1"/>
      <color rgb="00AAAAAA"/>
      <sz val="8"/>
    </font>
    <font>
      <name val="Arial"/>
      <b val="1"/>
      <color rgb="007D6608"/>
      <sz val="9"/>
    </font>
    <font>
      <name val="Arial"/>
      <b val="1"/>
      <color rgb="00FFFFFF"/>
      <sz val="10"/>
    </font>
    <font>
      <name val="Arial"/>
      <b val="1"/>
      <color rgb="00000000"/>
      <sz val="8"/>
    </font>
    <font>
      <name val="Arial"/>
      <b val="1"/>
      <color rgb="00000000"/>
      <sz val="10"/>
    </font>
    <font>
      <name val="Arial"/>
      <b val="1"/>
      <color rgb="001A237E"/>
      <sz val="10"/>
    </font>
    <font>
      <name val="Arial"/>
      <b val="1"/>
      <color rgb="00FFFFFF"/>
      <sz val="8"/>
    </font>
    <font>
      <name val="Arial"/>
      <i val="1"/>
      <color rgb="00555555"/>
      <sz val="9"/>
    </font>
    <font>
      <name val="Arial"/>
      <b val="1"/>
      <color rgb="001A237E"/>
      <sz val="9"/>
    </font>
    <font>
      <name val="Arial"/>
      <i val="1"/>
      <color rgb="00999999"/>
      <sz val="8"/>
    </font>
    <font>
      <name val="Arial"/>
      <b val="1"/>
      <color rgb="00FFFFFF"/>
      <sz val="13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EEF4FB"/>
      </patternFill>
    </fill>
    <fill>
      <patternFill patternType="solid">
        <fgColor rgb="00FFFEF5"/>
      </patternFill>
    </fill>
    <fill>
      <patternFill patternType="solid">
        <fgColor rgb="00FFFFFF"/>
      </patternFill>
    </fill>
    <fill>
      <patternFill patternType="solid">
        <fgColor rgb="00F2F2F2"/>
      </patternFill>
    </fill>
    <fill>
      <patternFill patternType="solid">
        <fgColor rgb="00FFFDE7"/>
      </patternFill>
    </fill>
    <fill>
      <patternFill patternType="solid">
        <fgColor rgb="00D6E4F7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3" fontId="4" fillId="5" borderId="1" applyAlignment="1" pivotButton="0" quotePrefix="0" xfId="0">
      <alignment horizontal="left" vertical="center"/>
    </xf>
    <xf numFmtId="1" fontId="4" fillId="5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1" fontId="3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1" fontId="4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1" fontId="4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3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/>
    </xf>
    <xf numFmtId="1" fontId="3" fillId="8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1" fontId="4" fillId="8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0" fontId="12" fillId="2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 wrapText="1"/>
    </xf>
    <xf numFmtId="1" fontId="14" fillId="4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 wrapText="1"/>
    </xf>
    <xf numFmtId="1" fontId="15" fillId="9" borderId="1" applyAlignment="1" pivotButton="0" quotePrefix="0" xfId="0">
      <alignment horizontal="center" vertical="center"/>
    </xf>
    <xf numFmtId="0" fontId="16" fillId="2" borderId="1" applyAlignment="1" pivotButton="0" quotePrefix="0" xfId="0">
      <alignment horizontal="center" vertical="center" wrapText="1"/>
    </xf>
    <xf numFmtId="3" fontId="12" fillId="2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left" vertical="center"/>
    </xf>
    <xf numFmtId="0" fontId="18" fillId="9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0" fillId="6" borderId="1" pivotButton="0" quotePrefix="0" xfId="0"/>
    <xf numFmtId="0" fontId="19" fillId="6" borderId="1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17" fillId="7" borderId="0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48"/>
  <sheetViews>
    <sheetView showGridLines="0" zoomScale="9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4" customWidth="1" min="1" max="1"/>
    <col width="11" customWidth="1" min="2" max="2"/>
    <col width="6" customWidth="1" min="3" max="3"/>
    <col width="16" customWidth="1" min="4" max="4"/>
    <col width="10" customWidth="1" min="5" max="5"/>
    <col width="9" customWidth="1" min="6" max="6"/>
    <col width="9" customWidth="1" min="7" max="7"/>
    <col width="8" customWidth="1" min="8" max="8"/>
    <col width="8" customWidth="1" min="9" max="9"/>
    <col width="14" customWidth="1" min="10" max="10"/>
    <col width="9" customWidth="1" min="11" max="11"/>
    <col width="20" customWidth="1" min="12" max="12"/>
    <col width="11" customWidth="1" min="13" max="13"/>
  </cols>
  <sheetData>
    <row r="1" ht="36" customHeight="1">
      <c r="A1" s="1" t="inlineStr">
        <is>
          <t>BẢNG CHẤM CÔNG THEO TIẾT DẠY</t>
        </is>
      </c>
    </row>
    <row r="2" ht="22" customHeight="1">
      <c r="A2" s="2" t="inlineStr">
        <is>
          <t>Tháng 5 / 2025</t>
        </is>
      </c>
    </row>
    <row r="3" ht="5" customHeight="1"/>
    <row r="4" ht="21" customHeight="1">
      <c r="A4" s="3" t="inlineStr"/>
      <c r="B4" s="4" t="inlineStr">
        <is>
          <t>Họ và Tên GV:</t>
        </is>
      </c>
      <c r="D4" s="5" t="inlineStr">
        <is>
          <t>Nguyễn Thị Lan</t>
        </is>
      </c>
      <c r="G4" s="4" t="inlineStr">
        <is>
          <t>Bộ Môn:</t>
        </is>
      </c>
      <c r="I4" s="5" t="inlineStr">
        <is>
          <t>Toán</t>
        </is>
      </c>
    </row>
    <row r="5" ht="21" customHeight="1">
      <c r="A5" s="3" t="inlineStr"/>
      <c r="B5" s="4" t="inlineStr">
        <is>
          <t>Mã Giáo Viên:</t>
        </is>
      </c>
      <c r="D5" s="5" t="inlineStr">
        <is>
          <t>GV-001</t>
        </is>
      </c>
      <c r="G5" s="4" t="inlineStr">
        <is>
          <t>Khối / Cấp:</t>
        </is>
      </c>
      <c r="I5" s="5" t="inlineStr">
        <is>
          <t>THCS – Khối 8</t>
        </is>
      </c>
    </row>
    <row r="6" ht="21" customHeight="1">
      <c r="A6" s="3" t="inlineStr"/>
      <c r="B6" s="4" t="inlineStr">
        <is>
          <t>Trường / Trung Tâm:</t>
        </is>
      </c>
      <c r="D6" s="5" t="inlineStr">
        <is>
          <t>THCS Nguyễn Du</t>
        </is>
      </c>
      <c r="G6" s="4" t="inlineStr">
        <is>
          <t>Năm Học:</t>
        </is>
      </c>
      <c r="I6" s="5" t="inlineStr">
        <is>
          <t>2024 – 2025</t>
        </is>
      </c>
    </row>
    <row r="7" ht="21" customHeight="1">
      <c r="A7" s="3" t="inlineStr"/>
      <c r="B7" s="4" t="inlineStr">
        <is>
          <t>Hệ số lương / tiết:</t>
        </is>
      </c>
      <c r="D7" s="6" t="n">
        <v>85000</v>
      </c>
      <c r="G7" s="4" t="inlineStr">
        <is>
          <t>Tiết chuẩn / tháng:</t>
        </is>
      </c>
      <c r="I7" s="7" t="n">
        <v>18</v>
      </c>
    </row>
    <row r="8" ht="5" customHeight="1"/>
    <row r="9" ht="14" customHeight="1">
      <c r="A9" s="8" t="inlineStr"/>
      <c r="B9" s="8" t="inlineStr"/>
      <c r="C9" s="8" t="inlineStr"/>
      <c r="D9" s="9" t="inlineStr">
        <is>
          <t>THÔNG TIN LỚP HỌC</t>
        </is>
      </c>
      <c r="G9" s="9" t="inlineStr">
        <is>
          <t>TIẾT DẠY</t>
        </is>
      </c>
      <c r="J9" s="9" t="inlineStr">
        <is>
          <t>THEO DÕI</t>
        </is>
      </c>
    </row>
    <row r="10" ht="30" customHeight="1">
      <c r="A10" s="10" t="inlineStr">
        <is>
          <t>STT</t>
        </is>
      </c>
      <c r="B10" s="10" t="inlineStr">
        <is>
          <t>Ngày</t>
        </is>
      </c>
      <c r="C10" s="10" t="inlineStr">
        <is>
          <t>Thứ</t>
        </is>
      </c>
      <c r="D10" s="10" t="inlineStr">
        <is>
          <t>Môn Học</t>
        </is>
      </c>
      <c r="E10" s="10" t="inlineStr">
        <is>
          <t>Lớp</t>
        </is>
      </c>
      <c r="F10" s="10" t="inlineStr">
        <is>
          <t>Phòng</t>
        </is>
      </c>
      <c r="G10" s="10" t="inlineStr">
        <is>
          <t>Ca / Buổi</t>
        </is>
      </c>
      <c r="H10" s="10" t="inlineStr">
        <is>
          <t>Tiết
Bắt Đầu</t>
        </is>
      </c>
      <c r="I10" s="10" t="inlineStr">
        <is>
          <t>Số
Tiết</t>
        </is>
      </c>
      <c r="J10" s="10" t="inlineStr">
        <is>
          <t>Hình Thức
Dạy</t>
        </is>
      </c>
      <c r="K10" s="10" t="inlineStr">
        <is>
          <t>HS
Có Mặt</t>
        </is>
      </c>
      <c r="L10" s="10" t="inlineStr">
        <is>
          <t>Ghi Chú</t>
        </is>
      </c>
      <c r="M10" s="10" t="inlineStr">
        <is>
          <t>Xác Nhận
BGH/QL</t>
        </is>
      </c>
    </row>
    <row r="11" ht="20" customHeight="1">
      <c r="A11" s="11" t="n">
        <v>1</v>
      </c>
      <c r="B11" s="12" t="inlineStr">
        <is>
          <t>01/05/2025</t>
        </is>
      </c>
      <c r="C11" s="12" t="inlineStr">
        <is>
          <t>T.5</t>
        </is>
      </c>
      <c r="D11" s="13" t="inlineStr"/>
      <c r="E11" s="13" t="inlineStr"/>
      <c r="F11" s="13" t="inlineStr"/>
      <c r="G11" s="13" t="inlineStr"/>
      <c r="H11" s="13" t="inlineStr"/>
      <c r="I11" s="13" t="inlineStr"/>
      <c r="J11" s="13" t="inlineStr"/>
      <c r="K11" s="13" t="inlineStr"/>
      <c r="L11" s="13" t="inlineStr"/>
      <c r="M11" s="12" t="inlineStr"/>
    </row>
    <row r="12" ht="20" customHeight="1">
      <c r="A12" s="14" t="n">
        <v>2</v>
      </c>
      <c r="B12" s="3" t="inlineStr">
        <is>
          <t>02/05/2025</t>
        </is>
      </c>
      <c r="C12" s="3" t="inlineStr">
        <is>
          <t>T.6</t>
        </is>
      </c>
      <c r="D12" s="15" t="inlineStr">
        <is>
          <t>Toán</t>
        </is>
      </c>
      <c r="E12" s="3" t="inlineStr">
        <is>
          <t>8A</t>
        </is>
      </c>
      <c r="F12" s="3" t="inlineStr">
        <is>
          <t>P.201</t>
        </is>
      </c>
      <c r="G12" s="3" t="inlineStr">
        <is>
          <t>Sáng</t>
        </is>
      </c>
      <c r="H12" s="3" t="n">
        <v>1</v>
      </c>
      <c r="I12" s="16" t="n">
        <v>2</v>
      </c>
      <c r="J12" s="17" t="inlineStr">
        <is>
          <t>Chính khoá</t>
        </is>
      </c>
      <c r="K12" s="18" t="n">
        <v>35</v>
      </c>
      <c r="L12" s="19" t="inlineStr"/>
      <c r="M12" s="3" t="inlineStr"/>
    </row>
    <row r="13" ht="20" customHeight="1">
      <c r="A13" s="11" t="n">
        <v>3</v>
      </c>
      <c r="B13" s="12" t="inlineStr">
        <is>
          <t>03/05/2025</t>
        </is>
      </c>
      <c r="C13" s="20" t="inlineStr">
        <is>
          <t>T.7</t>
        </is>
      </c>
      <c r="D13" s="21" t="inlineStr">
        <is>
          <t>Toán</t>
        </is>
      </c>
      <c r="E13" s="12" t="inlineStr">
        <is>
          <t>8B</t>
        </is>
      </c>
      <c r="F13" s="12" t="inlineStr">
        <is>
          <t>P.202</t>
        </is>
      </c>
      <c r="G13" s="12" t="inlineStr">
        <is>
          <t>Sáng</t>
        </is>
      </c>
      <c r="H13" s="12" t="n">
        <v>3</v>
      </c>
      <c r="I13" s="22" t="n">
        <v>2</v>
      </c>
      <c r="J13" s="23" t="inlineStr">
        <is>
          <t>Chính khoá</t>
        </is>
      </c>
      <c r="K13" s="24" t="n">
        <v>33</v>
      </c>
      <c r="L13" s="25" t="inlineStr"/>
      <c r="M13" s="12" t="inlineStr"/>
    </row>
    <row r="14" ht="20" customHeight="1">
      <c r="A14" s="26" t="n">
        <v>4</v>
      </c>
      <c r="B14" s="27" t="inlineStr">
        <is>
          <t>04/05/2025</t>
        </is>
      </c>
      <c r="C14" s="28" t="inlineStr">
        <is>
          <t>CN</t>
        </is>
      </c>
      <c r="D14" s="29" t="inlineStr">
        <is>
          <t>Chủ Nhật</t>
        </is>
      </c>
      <c r="E14" s="30" t="n"/>
      <c r="F14" s="30" t="n"/>
      <c r="G14" s="30" t="n"/>
      <c r="H14" s="30" t="n"/>
      <c r="I14" s="30" t="n"/>
      <c r="J14" s="30" t="n"/>
      <c r="K14" s="30" t="n"/>
      <c r="L14" s="31" t="n"/>
      <c r="M14" s="27" t="inlineStr"/>
    </row>
    <row r="15" ht="20" customHeight="1">
      <c r="A15" s="11" t="n">
        <v>5</v>
      </c>
      <c r="B15" s="12" t="inlineStr">
        <is>
          <t>05/05/2025</t>
        </is>
      </c>
      <c r="C15" s="12" t="inlineStr">
        <is>
          <t>T.2</t>
        </is>
      </c>
      <c r="D15" s="21" t="inlineStr">
        <is>
          <t>Toán</t>
        </is>
      </c>
      <c r="E15" s="12" t="inlineStr">
        <is>
          <t>8A</t>
        </is>
      </c>
      <c r="F15" s="12" t="inlineStr">
        <is>
          <t>P.201</t>
        </is>
      </c>
      <c r="G15" s="12" t="inlineStr">
        <is>
          <t>Sáng</t>
        </is>
      </c>
      <c r="H15" s="12" t="n">
        <v>1</v>
      </c>
      <c r="I15" s="22" t="n">
        <v>2</v>
      </c>
      <c r="J15" s="23" t="inlineStr">
        <is>
          <t>Chính khoá</t>
        </is>
      </c>
      <c r="K15" s="24" t="n">
        <v>35</v>
      </c>
      <c r="L15" s="25" t="inlineStr"/>
      <c r="M15" s="12" t="inlineStr"/>
    </row>
    <row r="16" ht="20" customHeight="1">
      <c r="A16" s="14" t="n">
        <v>6</v>
      </c>
      <c r="B16" s="3" t="inlineStr">
        <is>
          <t>06/05/2025</t>
        </is>
      </c>
      <c r="C16" s="3" t="inlineStr">
        <is>
          <t>T.3</t>
        </is>
      </c>
      <c r="D16" s="15" t="inlineStr">
        <is>
          <t>Toán</t>
        </is>
      </c>
      <c r="E16" s="3" t="inlineStr">
        <is>
          <t>8C</t>
        </is>
      </c>
      <c r="F16" s="3" t="inlineStr">
        <is>
          <t>P.203</t>
        </is>
      </c>
      <c r="G16" s="3" t="inlineStr">
        <is>
          <t>Chiều</t>
        </is>
      </c>
      <c r="H16" s="3" t="n">
        <v>5</v>
      </c>
      <c r="I16" s="16" t="n">
        <v>2</v>
      </c>
      <c r="J16" s="17" t="inlineStr">
        <is>
          <t>Chính khoá</t>
        </is>
      </c>
      <c r="K16" s="18" t="n">
        <v>30</v>
      </c>
      <c r="L16" s="19" t="inlineStr"/>
      <c r="M16" s="3" t="inlineStr"/>
    </row>
    <row r="17" ht="20" customHeight="1">
      <c r="A17" s="11" t="n">
        <v>7</v>
      </c>
      <c r="B17" s="12" t="inlineStr">
        <is>
          <t>07/05/2025</t>
        </is>
      </c>
      <c r="C17" s="12" t="inlineStr">
        <is>
          <t>T.4</t>
        </is>
      </c>
      <c r="D17" s="21" t="inlineStr">
        <is>
          <t>Toán</t>
        </is>
      </c>
      <c r="E17" s="12" t="inlineStr">
        <is>
          <t>8B</t>
        </is>
      </c>
      <c r="F17" s="12" t="inlineStr">
        <is>
          <t>P.202</t>
        </is>
      </c>
      <c r="G17" s="12" t="inlineStr">
        <is>
          <t>Sáng</t>
        </is>
      </c>
      <c r="H17" s="12" t="n">
        <v>3</v>
      </c>
      <c r="I17" s="22" t="n">
        <v>2</v>
      </c>
      <c r="J17" s="23" t="inlineStr">
        <is>
          <t>Chính khoá</t>
        </is>
      </c>
      <c r="K17" s="24" t="n">
        <v>34</v>
      </c>
      <c r="L17" s="25" t="inlineStr"/>
      <c r="M17" s="12" t="inlineStr"/>
    </row>
    <row r="18" ht="20" customHeight="1">
      <c r="A18" s="32" t="n">
        <v>8</v>
      </c>
      <c r="B18" s="33" t="inlineStr">
        <is>
          <t>08/05/2025</t>
        </is>
      </c>
      <c r="C18" s="33" t="inlineStr">
        <is>
          <t>T.5</t>
        </is>
      </c>
      <c r="D18" s="34" t="inlineStr">
        <is>
          <t>Toán</t>
        </is>
      </c>
      <c r="E18" s="33" t="inlineStr">
        <is>
          <t>8A</t>
        </is>
      </c>
      <c r="F18" s="33" t="inlineStr">
        <is>
          <t>P.201</t>
        </is>
      </c>
      <c r="G18" s="33" t="inlineStr">
        <is>
          <t>Chiều</t>
        </is>
      </c>
      <c r="H18" s="33" t="n">
        <v>6</v>
      </c>
      <c r="I18" s="35" t="n">
        <v>3</v>
      </c>
      <c r="J18" s="36" t="inlineStr">
        <is>
          <t>Dạy thêm</t>
        </is>
      </c>
      <c r="K18" s="37" t="n">
        <v>20</v>
      </c>
      <c r="L18" s="38" t="inlineStr">
        <is>
          <t>Nhóm học thêm</t>
        </is>
      </c>
      <c r="M18" s="33" t="inlineStr"/>
    </row>
    <row r="19" ht="20" customHeight="1">
      <c r="A19" s="11" t="n">
        <v>9</v>
      </c>
      <c r="B19" s="12" t="inlineStr">
        <is>
          <t>09/05/2025</t>
        </is>
      </c>
      <c r="C19" s="12" t="inlineStr">
        <is>
          <t>T.6</t>
        </is>
      </c>
      <c r="D19" s="21" t="inlineStr">
        <is>
          <t>Toán</t>
        </is>
      </c>
      <c r="E19" s="12" t="inlineStr">
        <is>
          <t>8C</t>
        </is>
      </c>
      <c r="F19" s="12" t="inlineStr">
        <is>
          <t>P.203</t>
        </is>
      </c>
      <c r="G19" s="12" t="inlineStr">
        <is>
          <t>Sáng</t>
        </is>
      </c>
      <c r="H19" s="12" t="n">
        <v>1</v>
      </c>
      <c r="I19" s="22" t="n">
        <v>2</v>
      </c>
      <c r="J19" s="23" t="inlineStr">
        <is>
          <t>Chính khoá</t>
        </is>
      </c>
      <c r="K19" s="24" t="n">
        <v>31</v>
      </c>
      <c r="L19" s="25" t="inlineStr"/>
      <c r="M19" s="12" t="inlineStr"/>
    </row>
    <row r="20" ht="20" customHeight="1">
      <c r="A20" s="26" t="n">
        <v>10</v>
      </c>
      <c r="B20" s="27" t="inlineStr">
        <is>
          <t>10/05/2025</t>
        </is>
      </c>
      <c r="C20" s="28" t="inlineStr">
        <is>
          <t>T.7</t>
        </is>
      </c>
      <c r="D20" s="29" t="inlineStr">
        <is>
          <t>Thứ Bảy</t>
        </is>
      </c>
      <c r="E20" s="30" t="n"/>
      <c r="F20" s="30" t="n"/>
      <c r="G20" s="30" t="n"/>
      <c r="H20" s="30" t="n"/>
      <c r="I20" s="30" t="n"/>
      <c r="J20" s="30" t="n"/>
      <c r="K20" s="30" t="n"/>
      <c r="L20" s="31" t="n"/>
      <c r="M20" s="27" t="inlineStr"/>
    </row>
    <row r="21" ht="20" customHeight="1">
      <c r="A21" s="26" t="n">
        <v>11</v>
      </c>
      <c r="B21" s="27" t="inlineStr">
        <is>
          <t>11/05/2025</t>
        </is>
      </c>
      <c r="C21" s="28" t="inlineStr">
        <is>
          <t>CN</t>
        </is>
      </c>
      <c r="D21" s="29" t="inlineStr">
        <is>
          <t>Chủ Nhật</t>
        </is>
      </c>
      <c r="E21" s="30" t="n"/>
      <c r="F21" s="30" t="n"/>
      <c r="G21" s="30" t="n"/>
      <c r="H21" s="30" t="n"/>
      <c r="I21" s="30" t="n"/>
      <c r="J21" s="30" t="n"/>
      <c r="K21" s="30" t="n"/>
      <c r="L21" s="31" t="n"/>
      <c r="M21" s="27" t="inlineStr"/>
    </row>
    <row r="22" ht="20" customHeight="1">
      <c r="A22" s="14" t="n">
        <v>12</v>
      </c>
      <c r="B22" s="3" t="inlineStr">
        <is>
          <t>12/05/2025</t>
        </is>
      </c>
      <c r="C22" s="3" t="inlineStr">
        <is>
          <t>T.2</t>
        </is>
      </c>
      <c r="D22" s="15" t="inlineStr">
        <is>
          <t>Toán</t>
        </is>
      </c>
      <c r="E22" s="3" t="inlineStr">
        <is>
          <t>8A</t>
        </is>
      </c>
      <c r="F22" s="3" t="inlineStr">
        <is>
          <t>P.201</t>
        </is>
      </c>
      <c r="G22" s="3" t="inlineStr">
        <is>
          <t>Sáng</t>
        </is>
      </c>
      <c r="H22" s="3" t="n">
        <v>1</v>
      </c>
      <c r="I22" s="16" t="n">
        <v>2</v>
      </c>
      <c r="J22" s="17" t="inlineStr">
        <is>
          <t>Chính khoá</t>
        </is>
      </c>
      <c r="K22" s="18" t="n">
        <v>35</v>
      </c>
      <c r="L22" s="19" t="inlineStr"/>
      <c r="M22" s="3" t="inlineStr"/>
    </row>
    <row r="23" ht="20" customHeight="1">
      <c r="A23" s="11" t="n">
        <v>13</v>
      </c>
      <c r="B23" s="12" t="inlineStr">
        <is>
          <t>13/05/2025</t>
        </is>
      </c>
      <c r="C23" s="12" t="inlineStr">
        <is>
          <t>T.3</t>
        </is>
      </c>
      <c r="D23" s="21" t="inlineStr">
        <is>
          <t>Toán</t>
        </is>
      </c>
      <c r="E23" s="12" t="inlineStr">
        <is>
          <t>8B</t>
        </is>
      </c>
      <c r="F23" s="12" t="inlineStr">
        <is>
          <t>P.202</t>
        </is>
      </c>
      <c r="G23" s="12" t="inlineStr">
        <is>
          <t>Sáng</t>
        </is>
      </c>
      <c r="H23" s="12" t="n">
        <v>3</v>
      </c>
      <c r="I23" s="22" t="n">
        <v>2</v>
      </c>
      <c r="J23" s="23" t="inlineStr">
        <is>
          <t>Chính khoá</t>
        </is>
      </c>
      <c r="K23" s="24" t="n">
        <v>33</v>
      </c>
      <c r="L23" s="25" t="inlineStr">
        <is>
          <t>Kiểm tra 15'</t>
        </is>
      </c>
      <c r="M23" s="12" t="inlineStr"/>
    </row>
    <row r="24" ht="20" customHeight="1">
      <c r="A24" s="14" t="n">
        <v>14</v>
      </c>
      <c r="B24" s="3" t="inlineStr">
        <is>
          <t>14/05/2025</t>
        </is>
      </c>
      <c r="C24" s="3" t="inlineStr">
        <is>
          <t>T.4</t>
        </is>
      </c>
      <c r="D24" s="15" t="inlineStr">
        <is>
          <t>Toán</t>
        </is>
      </c>
      <c r="E24" s="3" t="inlineStr">
        <is>
          <t>8C</t>
        </is>
      </c>
      <c r="F24" s="3" t="inlineStr">
        <is>
          <t>P.203</t>
        </is>
      </c>
      <c r="G24" s="3" t="inlineStr">
        <is>
          <t>Chiều</t>
        </is>
      </c>
      <c r="H24" s="3" t="n">
        <v>5</v>
      </c>
      <c r="I24" s="16" t="n">
        <v>2</v>
      </c>
      <c r="J24" s="17" t="inlineStr">
        <is>
          <t>Chính khoá</t>
        </is>
      </c>
      <c r="K24" s="18" t="n">
        <v>30</v>
      </c>
      <c r="L24" s="19" t="inlineStr"/>
      <c r="M24" s="3" t="inlineStr"/>
    </row>
    <row r="25" ht="20" customHeight="1">
      <c r="A25" s="32" t="n">
        <v>15</v>
      </c>
      <c r="B25" s="33" t="inlineStr">
        <is>
          <t>15/05/2025</t>
        </is>
      </c>
      <c r="C25" s="33" t="inlineStr">
        <is>
          <t>T.5</t>
        </is>
      </c>
      <c r="D25" s="34" t="inlineStr">
        <is>
          <t>Toán</t>
        </is>
      </c>
      <c r="E25" s="33" t="inlineStr">
        <is>
          <t>8A</t>
        </is>
      </c>
      <c r="F25" s="33" t="inlineStr">
        <is>
          <t>P.201</t>
        </is>
      </c>
      <c r="G25" s="33" t="inlineStr">
        <is>
          <t>Chiều</t>
        </is>
      </c>
      <c r="H25" s="33" t="n">
        <v>6</v>
      </c>
      <c r="I25" s="35" t="n">
        <v>3</v>
      </c>
      <c r="J25" s="36" t="inlineStr">
        <is>
          <t>Dạy thêm</t>
        </is>
      </c>
      <c r="K25" s="37" t="n">
        <v>22</v>
      </c>
      <c r="L25" s="38" t="inlineStr"/>
      <c r="M25" s="33" t="inlineStr"/>
    </row>
    <row r="26" ht="20" customHeight="1">
      <c r="A26" s="14" t="n">
        <v>16</v>
      </c>
      <c r="B26" s="3" t="inlineStr">
        <is>
          <t>16/05/2025</t>
        </is>
      </c>
      <c r="C26" s="3" t="inlineStr">
        <is>
          <t>T.6</t>
        </is>
      </c>
      <c r="D26" s="15" t="inlineStr">
        <is>
          <t>Toán</t>
        </is>
      </c>
      <c r="E26" s="3" t="inlineStr">
        <is>
          <t>8B</t>
        </is>
      </c>
      <c r="F26" s="3" t="inlineStr">
        <is>
          <t>P.202</t>
        </is>
      </c>
      <c r="G26" s="3" t="inlineStr">
        <is>
          <t>Sáng</t>
        </is>
      </c>
      <c r="H26" s="3" t="n">
        <v>3</v>
      </c>
      <c r="I26" s="16" t="n">
        <v>2</v>
      </c>
      <c r="J26" s="17" t="inlineStr">
        <is>
          <t>Chính khoá</t>
        </is>
      </c>
      <c r="K26" s="18" t="n">
        <v>34</v>
      </c>
      <c r="L26" s="19" t="inlineStr"/>
      <c r="M26" s="3" t="inlineStr"/>
    </row>
    <row r="27" ht="20" customHeight="1">
      <c r="A27" s="26" t="n">
        <v>17</v>
      </c>
      <c r="B27" s="27" t="inlineStr">
        <is>
          <t>17/05/2025</t>
        </is>
      </c>
      <c r="C27" s="28" t="inlineStr">
        <is>
          <t>T.7</t>
        </is>
      </c>
      <c r="D27" s="29" t="inlineStr">
        <is>
          <t>Thứ Bảy</t>
        </is>
      </c>
      <c r="E27" s="30" t="n"/>
      <c r="F27" s="30" t="n"/>
      <c r="G27" s="30" t="n"/>
      <c r="H27" s="30" t="n"/>
      <c r="I27" s="30" t="n"/>
      <c r="J27" s="30" t="n"/>
      <c r="K27" s="30" t="n"/>
      <c r="L27" s="31" t="n"/>
      <c r="M27" s="27" t="inlineStr"/>
    </row>
    <row r="28" ht="20" customHeight="1">
      <c r="A28" s="26" t="n">
        <v>18</v>
      </c>
      <c r="B28" s="27" t="inlineStr">
        <is>
          <t>18/05/2025</t>
        </is>
      </c>
      <c r="C28" s="28" t="inlineStr">
        <is>
          <t>CN</t>
        </is>
      </c>
      <c r="D28" s="29" t="inlineStr">
        <is>
          <t>Chủ Nhật</t>
        </is>
      </c>
      <c r="E28" s="30" t="n"/>
      <c r="F28" s="30" t="n"/>
      <c r="G28" s="30" t="n"/>
      <c r="H28" s="30" t="n"/>
      <c r="I28" s="30" t="n"/>
      <c r="J28" s="30" t="n"/>
      <c r="K28" s="30" t="n"/>
      <c r="L28" s="31" t="n"/>
      <c r="M28" s="27" t="inlineStr"/>
    </row>
    <row r="29" ht="20" customHeight="1">
      <c r="A29" s="11" t="n">
        <v>19</v>
      </c>
      <c r="B29" s="12" t="inlineStr">
        <is>
          <t>19/05/2025</t>
        </is>
      </c>
      <c r="C29" s="12" t="inlineStr">
        <is>
          <t>T.2</t>
        </is>
      </c>
      <c r="D29" s="21" t="inlineStr">
        <is>
          <t>Toán</t>
        </is>
      </c>
      <c r="E29" s="12" t="inlineStr">
        <is>
          <t>8A</t>
        </is>
      </c>
      <c r="F29" s="12" t="inlineStr">
        <is>
          <t>P.201</t>
        </is>
      </c>
      <c r="G29" s="12" t="inlineStr">
        <is>
          <t>Sáng</t>
        </is>
      </c>
      <c r="H29" s="12" t="n">
        <v>1</v>
      </c>
      <c r="I29" s="22" t="n">
        <v>2</v>
      </c>
      <c r="J29" s="23" t="inlineStr">
        <is>
          <t>Chính khoá</t>
        </is>
      </c>
      <c r="K29" s="24" t="n">
        <v>35</v>
      </c>
      <c r="L29" s="25" t="inlineStr"/>
      <c r="M29" s="12" t="inlineStr"/>
    </row>
    <row r="30" ht="20" customHeight="1">
      <c r="A30" s="32" t="n">
        <v>20</v>
      </c>
      <c r="B30" s="33" t="inlineStr">
        <is>
          <t>20/05/2025</t>
        </is>
      </c>
      <c r="C30" s="33" t="inlineStr">
        <is>
          <t>T.3</t>
        </is>
      </c>
      <c r="D30" s="34" t="inlineStr">
        <is>
          <t>Toán</t>
        </is>
      </c>
      <c r="E30" s="33" t="inlineStr">
        <is>
          <t>8C</t>
        </is>
      </c>
      <c r="F30" s="33" t="inlineStr">
        <is>
          <t>P.203</t>
        </is>
      </c>
      <c r="G30" s="33" t="inlineStr">
        <is>
          <t>Sáng</t>
        </is>
      </c>
      <c r="H30" s="33" t="n">
        <v>1</v>
      </c>
      <c r="I30" s="35" t="n">
        <v>2</v>
      </c>
      <c r="J30" s="36" t="inlineStr">
        <is>
          <t>Dạy bù</t>
        </is>
      </c>
      <c r="K30" s="37" t="n">
        <v>30</v>
      </c>
      <c r="L30" s="38" t="inlineStr">
        <is>
          <t>Bù tiết ngày 17</t>
        </is>
      </c>
      <c r="M30" s="33" t="inlineStr"/>
    </row>
    <row r="31" ht="20" customHeight="1">
      <c r="A31" s="11" t="n">
        <v>21</v>
      </c>
      <c r="B31" s="12" t="inlineStr">
        <is>
          <t>21/05/2025</t>
        </is>
      </c>
      <c r="C31" s="12" t="inlineStr">
        <is>
          <t>T.4</t>
        </is>
      </c>
      <c r="D31" s="21" t="inlineStr">
        <is>
          <t>Toán</t>
        </is>
      </c>
      <c r="E31" s="12" t="inlineStr">
        <is>
          <t>8B</t>
        </is>
      </c>
      <c r="F31" s="12" t="inlineStr">
        <is>
          <t>P.202</t>
        </is>
      </c>
      <c r="G31" s="12" t="inlineStr">
        <is>
          <t>Sáng</t>
        </is>
      </c>
      <c r="H31" s="12" t="n">
        <v>3</v>
      </c>
      <c r="I31" s="22" t="n">
        <v>2</v>
      </c>
      <c r="J31" s="23" t="inlineStr">
        <is>
          <t>Chính khoá</t>
        </is>
      </c>
      <c r="K31" s="24" t="n">
        <v>33</v>
      </c>
      <c r="L31" s="25" t="inlineStr"/>
      <c r="M31" s="12" t="inlineStr"/>
    </row>
    <row r="32" ht="20" customHeight="1">
      <c r="A32" s="32" t="n">
        <v>22</v>
      </c>
      <c r="B32" s="33" t="inlineStr">
        <is>
          <t>22/05/2025</t>
        </is>
      </c>
      <c r="C32" s="33" t="inlineStr">
        <is>
          <t>T.5</t>
        </is>
      </c>
      <c r="D32" s="34" t="inlineStr">
        <is>
          <t>Toán</t>
        </is>
      </c>
      <c r="E32" s="33" t="inlineStr">
        <is>
          <t>8A</t>
        </is>
      </c>
      <c r="F32" s="33" t="inlineStr">
        <is>
          <t>P.201</t>
        </is>
      </c>
      <c r="G32" s="33" t="inlineStr">
        <is>
          <t>Chiều</t>
        </is>
      </c>
      <c r="H32" s="33" t="n">
        <v>6</v>
      </c>
      <c r="I32" s="35" t="n">
        <v>3</v>
      </c>
      <c r="J32" s="36" t="inlineStr">
        <is>
          <t>Dạy thêm</t>
        </is>
      </c>
      <c r="K32" s="37" t="n">
        <v>21</v>
      </c>
      <c r="L32" s="38" t="inlineStr"/>
      <c r="M32" s="33" t="inlineStr"/>
    </row>
    <row r="33" ht="20" customHeight="1">
      <c r="A33" s="11" t="n">
        <v>23</v>
      </c>
      <c r="B33" s="12" t="inlineStr">
        <is>
          <t>23/05/2025</t>
        </is>
      </c>
      <c r="C33" s="12" t="inlineStr">
        <is>
          <t>T.6</t>
        </is>
      </c>
      <c r="D33" s="21" t="inlineStr">
        <is>
          <t>Toán</t>
        </is>
      </c>
      <c r="E33" s="12" t="inlineStr">
        <is>
          <t>8C</t>
        </is>
      </c>
      <c r="F33" s="12" t="inlineStr">
        <is>
          <t>P.203</t>
        </is>
      </c>
      <c r="G33" s="12" t="inlineStr">
        <is>
          <t>Chiều</t>
        </is>
      </c>
      <c r="H33" s="12" t="n">
        <v>5</v>
      </c>
      <c r="I33" s="22" t="n">
        <v>2</v>
      </c>
      <c r="J33" s="23" t="inlineStr">
        <is>
          <t>Chính khoá</t>
        </is>
      </c>
      <c r="K33" s="24" t="n">
        <v>31</v>
      </c>
      <c r="L33" s="25" t="inlineStr">
        <is>
          <t>Kiểm tra 1 tiết</t>
        </is>
      </c>
      <c r="M33" s="12" t="inlineStr"/>
    </row>
    <row r="34" ht="20" customHeight="1">
      <c r="A34" s="26" t="n">
        <v>24</v>
      </c>
      <c r="B34" s="27" t="inlineStr">
        <is>
          <t>24/05/2025</t>
        </is>
      </c>
      <c r="C34" s="28" t="inlineStr">
        <is>
          <t>T.7</t>
        </is>
      </c>
      <c r="D34" s="29" t="inlineStr">
        <is>
          <t>Thứ Bảy</t>
        </is>
      </c>
      <c r="E34" s="30" t="n"/>
      <c r="F34" s="30" t="n"/>
      <c r="G34" s="30" t="n"/>
      <c r="H34" s="30" t="n"/>
      <c r="I34" s="30" t="n"/>
      <c r="J34" s="30" t="n"/>
      <c r="K34" s="30" t="n"/>
      <c r="L34" s="31" t="n"/>
      <c r="M34" s="27" t="inlineStr"/>
    </row>
    <row r="35" ht="20" customHeight="1">
      <c r="A35" s="26" t="n">
        <v>25</v>
      </c>
      <c r="B35" s="27" t="inlineStr">
        <is>
          <t>25/05/2025</t>
        </is>
      </c>
      <c r="C35" s="28" t="inlineStr">
        <is>
          <t>CN</t>
        </is>
      </c>
      <c r="D35" s="29" t="inlineStr">
        <is>
          <t>Chủ Nhật</t>
        </is>
      </c>
      <c r="E35" s="30" t="n"/>
      <c r="F35" s="30" t="n"/>
      <c r="G35" s="30" t="n"/>
      <c r="H35" s="30" t="n"/>
      <c r="I35" s="30" t="n"/>
      <c r="J35" s="30" t="n"/>
      <c r="K35" s="30" t="n"/>
      <c r="L35" s="31" t="n"/>
      <c r="M35" s="27" t="inlineStr"/>
    </row>
    <row r="36" ht="20" customHeight="1">
      <c r="A36" s="14" t="n">
        <v>26</v>
      </c>
      <c r="B36" s="3" t="inlineStr">
        <is>
          <t>26/05/2025</t>
        </is>
      </c>
      <c r="C36" s="3" t="inlineStr">
        <is>
          <t>T.2</t>
        </is>
      </c>
      <c r="D36" s="15" t="inlineStr">
        <is>
          <t>Toán</t>
        </is>
      </c>
      <c r="E36" s="3" t="inlineStr">
        <is>
          <t>8A</t>
        </is>
      </c>
      <c r="F36" s="3" t="inlineStr">
        <is>
          <t>P.201</t>
        </is>
      </c>
      <c r="G36" s="3" t="inlineStr">
        <is>
          <t>Sáng</t>
        </is>
      </c>
      <c r="H36" s="3" t="n">
        <v>1</v>
      </c>
      <c r="I36" s="16" t="n">
        <v>2</v>
      </c>
      <c r="J36" s="17" t="inlineStr">
        <is>
          <t>Chính khoá</t>
        </is>
      </c>
      <c r="K36" s="18" t="n">
        <v>35</v>
      </c>
      <c r="L36" s="19" t="inlineStr"/>
      <c r="M36" s="3" t="inlineStr"/>
    </row>
    <row r="37" ht="20" customHeight="1">
      <c r="A37" s="11" t="n">
        <v>27</v>
      </c>
      <c r="B37" s="12" t="inlineStr">
        <is>
          <t>27/05/2025</t>
        </is>
      </c>
      <c r="C37" s="12" t="inlineStr">
        <is>
          <t>T.3</t>
        </is>
      </c>
      <c r="D37" s="21" t="inlineStr">
        <is>
          <t>Toán</t>
        </is>
      </c>
      <c r="E37" s="12" t="inlineStr">
        <is>
          <t>8B</t>
        </is>
      </c>
      <c r="F37" s="12" t="inlineStr">
        <is>
          <t>P.202</t>
        </is>
      </c>
      <c r="G37" s="12" t="inlineStr">
        <is>
          <t>Sáng</t>
        </is>
      </c>
      <c r="H37" s="12" t="n">
        <v>3</v>
      </c>
      <c r="I37" s="22" t="n">
        <v>2</v>
      </c>
      <c r="J37" s="23" t="inlineStr">
        <is>
          <t>Chính khoá</t>
        </is>
      </c>
      <c r="K37" s="24" t="n">
        <v>34</v>
      </c>
      <c r="L37" s="25" t="inlineStr"/>
      <c r="M37" s="12" t="inlineStr"/>
    </row>
    <row r="38" ht="20" customHeight="1">
      <c r="A38" s="14" t="n">
        <v>28</v>
      </c>
      <c r="B38" s="3" t="inlineStr">
        <is>
          <t>28/05/2025</t>
        </is>
      </c>
      <c r="C38" s="3" t="inlineStr">
        <is>
          <t>T.4</t>
        </is>
      </c>
      <c r="D38" s="15" t="inlineStr">
        <is>
          <t>Toán</t>
        </is>
      </c>
      <c r="E38" s="3" t="inlineStr">
        <is>
          <t>8C</t>
        </is>
      </c>
      <c r="F38" s="3" t="inlineStr">
        <is>
          <t>P.203</t>
        </is>
      </c>
      <c r="G38" s="3" t="inlineStr">
        <is>
          <t>Chiều</t>
        </is>
      </c>
      <c r="H38" s="3" t="n">
        <v>5</v>
      </c>
      <c r="I38" s="16" t="n">
        <v>2</v>
      </c>
      <c r="J38" s="17" t="inlineStr">
        <is>
          <t>Chính khoá</t>
        </is>
      </c>
      <c r="K38" s="18" t="n">
        <v>30</v>
      </c>
      <c r="L38" s="19" t="inlineStr"/>
      <c r="M38" s="3" t="inlineStr"/>
    </row>
    <row r="39" ht="20" customHeight="1">
      <c r="A39" s="32" t="n">
        <v>29</v>
      </c>
      <c r="B39" s="33" t="inlineStr">
        <is>
          <t>29/05/2025</t>
        </is>
      </c>
      <c r="C39" s="33" t="inlineStr">
        <is>
          <t>T.5</t>
        </is>
      </c>
      <c r="D39" s="34" t="inlineStr">
        <is>
          <t>Toán</t>
        </is>
      </c>
      <c r="E39" s="33" t="inlineStr">
        <is>
          <t>8A</t>
        </is>
      </c>
      <c r="F39" s="33" t="inlineStr">
        <is>
          <t>P.201</t>
        </is>
      </c>
      <c r="G39" s="33" t="inlineStr">
        <is>
          <t>Chiều</t>
        </is>
      </c>
      <c r="H39" s="33" t="n">
        <v>6</v>
      </c>
      <c r="I39" s="35" t="n">
        <v>3</v>
      </c>
      <c r="J39" s="36" t="inlineStr">
        <is>
          <t>Dạy thêm</t>
        </is>
      </c>
      <c r="K39" s="37" t="n">
        <v>20</v>
      </c>
      <c r="L39" s="38" t="inlineStr"/>
      <c r="M39" s="33" t="inlineStr"/>
    </row>
    <row r="40" ht="20" customHeight="1">
      <c r="A40" s="14" t="n">
        <v>30</v>
      </c>
      <c r="B40" s="3" t="inlineStr">
        <is>
          <t>30/05/2025</t>
        </is>
      </c>
      <c r="C40" s="3" t="inlineStr">
        <is>
          <t>T.6</t>
        </is>
      </c>
      <c r="D40" s="15" t="inlineStr">
        <is>
          <t>Toán</t>
        </is>
      </c>
      <c r="E40" s="3" t="inlineStr">
        <is>
          <t>8B</t>
        </is>
      </c>
      <c r="F40" s="3" t="inlineStr">
        <is>
          <t>P.202</t>
        </is>
      </c>
      <c r="G40" s="3" t="inlineStr">
        <is>
          <t>Sáng</t>
        </is>
      </c>
      <c r="H40" s="3" t="n">
        <v>3</v>
      </c>
      <c r="I40" s="16" t="n">
        <v>2</v>
      </c>
      <c r="J40" s="17" t="inlineStr">
        <is>
          <t>Chính khoá</t>
        </is>
      </c>
      <c r="K40" s="18" t="n">
        <v>33</v>
      </c>
      <c r="L40" s="19" t="inlineStr">
        <is>
          <t>Ngoại khoá cuối tháng</t>
        </is>
      </c>
      <c r="M40" s="3" t="inlineStr"/>
    </row>
    <row r="41" ht="20" customHeight="1">
      <c r="A41" s="26" t="n">
        <v>31</v>
      </c>
      <c r="B41" s="27" t="inlineStr">
        <is>
          <t>31/05/2025</t>
        </is>
      </c>
      <c r="C41" s="28" t="inlineStr">
        <is>
          <t>T.7</t>
        </is>
      </c>
      <c r="D41" s="29" t="inlineStr">
        <is>
          <t>Thứ Bảy</t>
        </is>
      </c>
      <c r="E41" s="30" t="n"/>
      <c r="F41" s="30" t="n"/>
      <c r="G41" s="30" t="n"/>
      <c r="H41" s="30" t="n"/>
      <c r="I41" s="30" t="n"/>
      <c r="J41" s="30" t="n"/>
      <c r="K41" s="30" t="n"/>
      <c r="L41" s="31" t="n"/>
      <c r="M41" s="27" t="inlineStr"/>
    </row>
    <row r="42" ht="6" customHeight="1"/>
    <row r="43" ht="28" customHeight="1">
      <c r="A43" s="39" t="inlineStr">
        <is>
          <t>TỔNG KẾT THÁNG</t>
        </is>
      </c>
      <c r="D43" s="40" t="inlineStr">
        <is>
          <t>Buổi Dạy</t>
        </is>
      </c>
      <c r="E43" s="41">
        <f>COUNTA(D11:D41)-COUNTBLANK(D11:D41)</f>
        <v/>
      </c>
      <c r="F43" s="40" t="inlineStr">
        <is>
          <t>Tiết Chính Khoá</t>
        </is>
      </c>
      <c r="G43" s="41">
        <f>SUMIF(J11:J41,"Chính khoá",I11:I41)</f>
        <v/>
      </c>
      <c r="H43" s="40" t="inlineStr">
        <is>
          <t>Tiết Dạy Thêm/Bù</t>
        </is>
      </c>
      <c r="I43" s="41">
        <f>SUMIF(J11:J41,"Dạy thêm",I11:I41)+SUMIF(J11:J41,"Dạy bù",I11:I41)</f>
        <v/>
      </c>
      <c r="J43" s="42" t="inlineStr">
        <is>
          <t>Tổng Số Tiết</t>
        </is>
      </c>
      <c r="K43" s="43">
        <f>SUM(I11:I41)</f>
        <v/>
      </c>
      <c r="L43" s="44" t="inlineStr">
        <is>
          <t>Thù Lao (VNĐ)</t>
        </is>
      </c>
      <c r="M43" s="45">
        <f>SUM(I11:I41)*D7</f>
        <v/>
      </c>
    </row>
    <row r="44" ht="20" customHeight="1">
      <c r="A44" s="46" t="inlineStr">
        <is>
          <t>So sánh chuẩn:</t>
        </is>
      </c>
      <c r="D44" s="47">
        <f>SUM(I11:I41)&amp;" tiết / "&amp;D7&amp;" tiết chuẩn"</f>
        <v/>
      </c>
      <c r="F44" s="48">
        <f>IF(SUM(I11:I41)&gt;=D7,"✓ Đạt chuẩn","✗ Chưa đủ chuẩn")</f>
        <v/>
      </c>
      <c r="H44" s="27" t="inlineStr"/>
      <c r="I44" s="27" t="inlineStr"/>
      <c r="J44" s="27" t="inlineStr"/>
      <c r="K44" s="27" t="inlineStr"/>
      <c r="L44" s="27" t="inlineStr"/>
      <c r="M44" s="27" t="inlineStr"/>
    </row>
    <row r="46" ht="20" customHeight="1">
      <c r="A46" s="10" t="inlineStr">
        <is>
          <t>Giáo Viên
(Ký &amp; ghi rõ họ tên)</t>
        </is>
      </c>
      <c r="E46" s="10" t="inlineStr">
        <is>
          <t>Tổ Trưởng / Giám Sát
(Ký &amp; ghi rõ họ tên)</t>
        </is>
      </c>
      <c r="I46" s="10" t="inlineStr">
        <is>
          <t>Ban Giám Hiệu / Quản Lý
(Ký, đóng dấu)</t>
        </is>
      </c>
    </row>
    <row r="47" ht="44" customHeight="1">
      <c r="A47" s="49" t="n"/>
      <c r="E47" s="49" t="n"/>
      <c r="I47" s="49" t="n"/>
    </row>
    <row r="48" ht="20" customHeight="1">
      <c r="A48" s="50" t="inlineStr">
        <is>
          <t>(Họ tên, ngày ký)</t>
        </is>
      </c>
      <c r="E48" s="50" t="inlineStr">
        <is>
          <t>(Họ tên, ngày ký)</t>
        </is>
      </c>
      <c r="I48" s="50" t="inlineStr">
        <is>
          <t>(Họ tên, ngày ký)</t>
        </is>
      </c>
    </row>
  </sheetData>
  <mergeCells count="42">
    <mergeCell ref="D21:L21"/>
    <mergeCell ref="B7:C7"/>
    <mergeCell ref="D27:L27"/>
    <mergeCell ref="I6:M6"/>
    <mergeCell ref="I46:M46"/>
    <mergeCell ref="D41:L41"/>
    <mergeCell ref="D7:F7"/>
    <mergeCell ref="D44:E44"/>
    <mergeCell ref="G7:H7"/>
    <mergeCell ref="I7:M7"/>
    <mergeCell ref="E47:H47"/>
    <mergeCell ref="I47:M47"/>
    <mergeCell ref="D28:L28"/>
    <mergeCell ref="D4:F4"/>
    <mergeCell ref="A48:D48"/>
    <mergeCell ref="D9:F9"/>
    <mergeCell ref="G6:H6"/>
    <mergeCell ref="A43:C43"/>
    <mergeCell ref="E48:H48"/>
    <mergeCell ref="A1:M1"/>
    <mergeCell ref="D5:F5"/>
    <mergeCell ref="A44:C44"/>
    <mergeCell ref="J9:M9"/>
    <mergeCell ref="D14:L14"/>
    <mergeCell ref="G5:H5"/>
    <mergeCell ref="G9:I9"/>
    <mergeCell ref="I5:M5"/>
    <mergeCell ref="D35:L35"/>
    <mergeCell ref="D20:L20"/>
    <mergeCell ref="A46:D46"/>
    <mergeCell ref="I48:M48"/>
    <mergeCell ref="G4:H4"/>
    <mergeCell ref="I4:M4"/>
    <mergeCell ref="B6:C6"/>
    <mergeCell ref="D34:L34"/>
    <mergeCell ref="B5:C5"/>
    <mergeCell ref="E46:H46"/>
    <mergeCell ref="A47:D47"/>
    <mergeCell ref="D6:F6"/>
    <mergeCell ref="A2:M2"/>
    <mergeCell ref="B4:C4"/>
    <mergeCell ref="F44:G44"/>
  </mergeCells>
  <dataValidations count="3">
    <dataValidation sqref="G12 G13 G15 G16 G17 G18 G19 G22 G23 G24 G25 G26 G29 G30 G31 G32 G33 G36 G37 G38 G39 G40" showDropDown="0" showInputMessage="0" showErrorMessage="0" allowBlank="1" type="list">
      <formula1>"Sáng,Chiều,Tối,Cả ngày"</formula1>
    </dataValidation>
    <dataValidation sqref="J12 J13 J15 J16 J17 J18 J19 J22 J23 J24 J25 J26 J29 J30 J31 J32 J33 J36 J37 J38 J39 J40" showDropDown="0" showInputMessage="0" showErrorMessage="0" allowBlank="1" type="list">
      <formula1>"Chính khoá,Dạy thêm,Dạy bù,Ngoại khoá,Kiểm tra"</formula1>
    </dataValidation>
    <dataValidation sqref="H12 H13 H15 H16 H17 H18 H19 H22 H23 H24 H25 H26 H29 H30 H31 H32 H33 H36 H37 H38 H39 H40" showDropDown="0" showInputMessage="0" showErrorMessage="0" allowBlank="1" type="list">
      <formula1>"1,2,3,4,5,6,7,8,9,10"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12" customWidth="1" min="3" max="3"/>
    <col width="12" customWidth="1" min="4" max="4"/>
    <col width="12" customWidth="1" min="5" max="5"/>
    <col width="14" customWidth="1" min="6" max="6"/>
    <col width="18" customWidth="1" min="7" max="7"/>
  </cols>
  <sheetData>
    <row r="1" ht="32" customHeight="1">
      <c r="A1" s="51" t="inlineStr">
        <is>
          <t>TỔNG HỢP SỐ TIẾT DẠY THEO LỚP</t>
        </is>
      </c>
    </row>
    <row r="2" ht="18" customHeight="1">
      <c r="A2" s="52" t="inlineStr">
        <is>
          <t>Tháng 5/2025   –   Giáo viên: (liên kết từ sheet Chấm Công)</t>
        </is>
      </c>
    </row>
    <row r="3" ht="5" customHeight="1"/>
    <row r="4" ht="24" customHeight="1">
      <c r="A4" s="9" t="inlineStr">
        <is>
          <t>STT</t>
        </is>
      </c>
      <c r="B4" s="9" t="inlineStr">
        <is>
          <t>Lớp</t>
        </is>
      </c>
      <c r="C4" s="9" t="inlineStr">
        <is>
          <t>Tiết CK</t>
        </is>
      </c>
      <c r="D4" s="9" t="inlineStr">
        <is>
          <t>Tiết DT/Bù</t>
        </is>
      </c>
      <c r="E4" s="9" t="inlineStr">
        <is>
          <t>Tổng Tiết</t>
        </is>
      </c>
      <c r="F4" s="9" t="inlineStr">
        <is>
          <t>Số Buổi</t>
        </is>
      </c>
      <c r="G4" s="9" t="inlineStr">
        <is>
          <t>Ghi Chú</t>
        </is>
      </c>
    </row>
    <row r="5" ht="21" customHeight="1">
      <c r="A5" s="12" t="n">
        <v>1</v>
      </c>
      <c r="B5" s="4" t="inlineStr">
        <is>
          <t>8A</t>
        </is>
      </c>
      <c r="C5" s="12">
        <f>SUMPRODUCT((Cham_Cong_Giao_Vien!E11:E41="8A")*(Cham_Cong_Giao_Vien!J11:J41="Chính khoá")*Cham_Cong_Giao_Vien!I11:I41)</f>
        <v/>
      </c>
      <c r="D5" s="12">
        <f>SUMPRODUCT((Cham_Cong_Giao_Vien!E11:E41="8A")*(Cham_Cong_Giao_Vien!J11:J41&lt;&gt;"Chính khoá")*(Cham_Cong_Giao_Vien!J11:J41&lt;&gt;"")*Cham_Cong_Giao_Vien!I11:I41)</f>
        <v/>
      </c>
      <c r="E5" s="11">
        <f>C5+D5</f>
        <v/>
      </c>
      <c r="F5" s="12">
        <f>COUNTIF(Cham_Cong_Giao_Vien!E11:E41,"8A")</f>
        <v/>
      </c>
      <c r="G5" s="21" t="inlineStr"/>
    </row>
    <row r="6" ht="21" customHeight="1">
      <c r="A6" s="3" t="n">
        <v>2</v>
      </c>
      <c r="B6" s="53" t="inlineStr">
        <is>
          <t>8B</t>
        </is>
      </c>
      <c r="C6" s="3">
        <f>SUMPRODUCT((Cham_Cong_Giao_Vien!E11:E41="8B")*(Cham_Cong_Giao_Vien!J11:J41="Chính khoá")*Cham_Cong_Giao_Vien!I11:I41)</f>
        <v/>
      </c>
      <c r="D6" s="3">
        <f>SUMPRODUCT((Cham_Cong_Giao_Vien!E11:E41="8B")*(Cham_Cong_Giao_Vien!J11:J41&lt;&gt;"Chính khoá")*(Cham_Cong_Giao_Vien!J11:J41&lt;&gt;"")*Cham_Cong_Giao_Vien!I11:I41)</f>
        <v/>
      </c>
      <c r="E6" s="14">
        <f>C6+D6</f>
        <v/>
      </c>
      <c r="F6" s="3">
        <f>COUNTIF(Cham_Cong_Giao_Vien!E11:E41,"8B")</f>
        <v/>
      </c>
      <c r="G6" s="15" t="inlineStr"/>
    </row>
    <row r="7" ht="21" customHeight="1">
      <c r="A7" s="12" t="n">
        <v>3</v>
      </c>
      <c r="B7" s="4" t="inlineStr">
        <is>
          <t>8C</t>
        </is>
      </c>
      <c r="C7" s="12">
        <f>SUMPRODUCT((Cham_Cong_Giao_Vien!E11:E41="8C")*(Cham_Cong_Giao_Vien!J11:J41="Chính khoá")*Cham_Cong_Giao_Vien!I11:I41)</f>
        <v/>
      </c>
      <c r="D7" s="12">
        <f>SUMPRODUCT((Cham_Cong_Giao_Vien!E11:E41="8C")*(Cham_Cong_Giao_Vien!J11:J41&lt;&gt;"Chính khoá")*(Cham_Cong_Giao_Vien!J11:J41&lt;&gt;"")*Cham_Cong_Giao_Vien!I11:I41)</f>
        <v/>
      </c>
      <c r="E7" s="11">
        <f>C7+D7</f>
        <v/>
      </c>
      <c r="F7" s="12">
        <f>COUNTIF(Cham_Cong_Giao_Vien!E11:E41,"8C")</f>
        <v/>
      </c>
      <c r="G7" s="21" t="inlineStr"/>
    </row>
    <row r="8" ht="22" customHeight="1">
      <c r="A8" s="48" t="inlineStr"/>
      <c r="B8" s="54" t="inlineStr">
        <is>
          <t>TỔNG</t>
        </is>
      </c>
      <c r="C8" s="43">
        <f>SUM(C5:C7)</f>
        <v/>
      </c>
      <c r="D8" s="43">
        <f>SUM(D5:D7)</f>
        <v/>
      </c>
      <c r="E8" s="43">
        <f>SUM(E5:E7)</f>
        <v/>
      </c>
      <c r="F8" s="43">
        <f>SUM(F5:F7)</f>
        <v/>
      </c>
      <c r="G8" s="55" t="inlineStr"/>
    </row>
  </sheetData>
  <mergeCells count="3">
    <mergeCell ref="B8"/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50" customWidth="1" min="3" max="3"/>
  </cols>
  <sheetData>
    <row r="1" ht="30" customHeight="1">
      <c r="A1" s="51" t="inlineStr">
        <is>
          <t>HƯỚNG DẪN SỬ DỤNG</t>
        </is>
      </c>
    </row>
    <row r="3" ht="7" customHeight="1"/>
    <row r="4" ht="22" customHeight="1">
      <c r="A4" s="49" t="n"/>
      <c r="B4" s="56" t="inlineStr">
        <is>
          <t>CÁC TRẠNG THÁI / LOẠI TIẾT</t>
        </is>
      </c>
    </row>
    <row r="5" ht="20" customHeight="1">
      <c r="A5" s="49" t="n"/>
      <c r="B5" s="53" t="inlineStr">
        <is>
          <t>Chính khoá</t>
        </is>
      </c>
      <c r="C5" s="57" t="inlineStr">
        <is>
          <t>Tiết dạy theo thời khoá biểu chính thức của nhà trường</t>
        </is>
      </c>
    </row>
    <row r="6" ht="20" customHeight="1">
      <c r="A6" s="49" t="n"/>
      <c r="B6" s="4" t="inlineStr">
        <is>
          <t>Dạy thêm</t>
        </is>
      </c>
      <c r="C6" s="58" t="inlineStr">
        <is>
          <t>Tiết dạy ngoài giờ, thu phí riêng — tính thù lao bổ sung</t>
        </is>
      </c>
    </row>
    <row r="7" ht="20" customHeight="1">
      <c r="A7" s="49" t="n"/>
      <c r="B7" s="53" t="inlineStr">
        <is>
          <t>Dạy bù</t>
        </is>
      </c>
      <c r="C7" s="57" t="inlineStr">
        <is>
          <t>Dạy bù tiết đã nghỉ — ghi rõ bù cho tiết nào trong Ghi Chú</t>
        </is>
      </c>
    </row>
    <row r="8" ht="20" customHeight="1">
      <c r="A8" s="49" t="n"/>
      <c r="B8" s="4" t="inlineStr">
        <is>
          <t>Ngoại khoá</t>
        </is>
      </c>
      <c r="C8" s="58" t="inlineStr">
        <is>
          <t>Hoạt động ngoài lớp, thực địa, hội trại — ghi rõ</t>
        </is>
      </c>
    </row>
    <row r="9" ht="20" customHeight="1">
      <c r="A9" s="49" t="n"/>
      <c r="B9" s="53" t="inlineStr">
        <is>
          <t>Kiểm tra</t>
        </is>
      </c>
      <c r="C9" s="57" t="inlineStr">
        <is>
          <t>Buổi coi thi / kiểm tra — tính tiết như tiết dạy bình thường</t>
        </is>
      </c>
    </row>
    <row r="10" ht="7" customHeight="1"/>
    <row r="11" ht="22" customHeight="1">
      <c r="A11" s="49" t="n"/>
      <c r="B11" s="56" t="inlineStr">
        <is>
          <t>HƯỚNG DẪN NHẬP LIỆU</t>
        </is>
      </c>
    </row>
    <row r="12" ht="20" customHeight="1">
      <c r="A12" s="49" t="n"/>
      <c r="B12" s="4" t="inlineStr">
        <is>
          <t>Tiết Bắt Đầu</t>
        </is>
      </c>
      <c r="C12" s="58" t="inlineStr">
        <is>
          <t>Chọn từ danh sách: tiết 1 → tiết 10 theo phân công trường</t>
        </is>
      </c>
    </row>
    <row r="13" ht="20" customHeight="1">
      <c r="A13" s="49" t="n"/>
      <c r="B13" s="53" t="inlineStr">
        <is>
          <t>Số Tiết</t>
        </is>
      </c>
      <c r="C13" s="57" t="inlineStr">
        <is>
          <t>Nhập số tiết thực tế đứng lớp trong buổi đó (thường 1–3 tiết)</t>
        </is>
      </c>
    </row>
    <row r="14" ht="20" customHeight="1">
      <c r="A14" s="49" t="n"/>
      <c r="B14" s="4" t="inlineStr">
        <is>
          <t>HS Có Mặt</t>
        </is>
      </c>
      <c r="C14" s="58" t="inlineStr">
        <is>
          <t>Ghi số học sinh thực tế có mặt (để đối chiếu sĩ số)</t>
        </is>
      </c>
    </row>
    <row r="15" ht="20" customHeight="1">
      <c r="A15" s="49" t="n"/>
      <c r="B15" s="53" t="inlineStr">
        <is>
          <t>Ghi Chú</t>
        </is>
      </c>
      <c r="C15" s="57" t="inlineStr">
        <is>
          <t>Ghi thêm nếu có: kiểm tra, dạy bù, dạy ghép lớp, thiếu giáo cụ…</t>
        </is>
      </c>
    </row>
    <row r="16" ht="20" customHeight="1">
      <c r="A16" s="49" t="n"/>
      <c r="B16" s="4" t="inlineStr">
        <is>
          <t>Xác Nhận</t>
        </is>
      </c>
      <c r="C16" s="58" t="inlineStr">
        <is>
          <t>Ô để Tổ trưởng hoặc BGH ký xác nhận từng buổi dạy</t>
        </is>
      </c>
    </row>
    <row r="17" ht="7" customHeight="1"/>
    <row r="18" ht="22" customHeight="1">
      <c r="A18" s="49" t="n"/>
      <c r="B18" s="56" t="inlineStr">
        <is>
          <t>LƯU Ý QUAN TRỌNG</t>
        </is>
      </c>
    </row>
    <row r="19" ht="20" customHeight="1">
      <c r="A19" s="49" t="n"/>
      <c r="B19" s="53" t="inlineStr">
        <is>
          <t>Chuẩn tiết</t>
        </is>
      </c>
      <c r="C19" s="57" t="inlineStr">
        <is>
          <t>Nhập số tiết chuẩn/tháng ở ô D7 — hệ thống tự so sánh cuối tháng</t>
        </is>
      </c>
    </row>
    <row r="20" ht="20" customHeight="1">
      <c r="A20" s="49" t="n"/>
      <c r="B20" s="4" t="inlineStr">
        <is>
          <t>Hệ số lương</t>
        </is>
      </c>
      <c r="C20" s="58" t="inlineStr">
        <is>
          <t>Nhập đơn giá/tiết ở ô D6 — thù lao tính tự động ở dòng Tổng Kết</t>
        </is>
      </c>
    </row>
    <row r="21" ht="20" customHeight="1">
      <c r="A21" s="49" t="n"/>
      <c r="B21" s="53" t="inlineStr">
        <is>
          <t>Sheet Tổng Hợp</t>
        </is>
      </c>
      <c r="C21" s="57" t="inlineStr">
        <is>
          <t>Sheet 'Tong Hop Lop' tự tổng hợp số tiết theo từng lớp</t>
        </is>
      </c>
    </row>
  </sheetData>
  <mergeCells count="17">
    <mergeCell ref="C8"/>
    <mergeCell ref="A1:C1"/>
    <mergeCell ref="B4:C4"/>
    <mergeCell ref="B11:C11"/>
    <mergeCell ref="C12"/>
    <mergeCell ref="C19"/>
    <mergeCell ref="C7"/>
    <mergeCell ref="C20"/>
    <mergeCell ref="C21"/>
    <mergeCell ref="C15"/>
    <mergeCell ref="C13"/>
    <mergeCell ref="C6"/>
    <mergeCell ref="C16"/>
    <mergeCell ref="B18:C18"/>
    <mergeCell ref="C14"/>
    <mergeCell ref="C5"/>
    <mergeCell ref="C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2026-05-08T10:11:47Z</dcterms:created>
  <dcterms:modified xmlns:dcterms="http://purl.org/dc/terms/" xmlns:xsi="http://www.w3.org/2001/XMLSchema-instance" xsi:type="dcterms:W3CDTF">2026-05-08T10:11:47Z</dcterms:modified>
</cp:coreProperties>
</file>